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2)консолид" sheetId="7" r:id="rId1"/>
  </sheets>
  <definedNames>
    <definedName name="_xlnm._FilterDatabase" localSheetId="0" hidden="1">'(В2)консолид'!$B$36:$H$41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'(В2)консолид'!$B$5:$G$41</definedName>
    <definedName name="Z_5F91FB67_31C0_4899_8CA6_E21FC093F513_.wvu.PrintArea" localSheetId="0" hidden="1">'(В2)консолид'!$B$1:$G$41</definedName>
    <definedName name="_xlnm.Print_Titles" localSheetId="0">'(В2)консолид'!$5:$5</definedName>
    <definedName name="_xlnm.Print_Area" localSheetId="0">'(В2)консолид'!$A$1:$G$41</definedName>
  </definedNames>
  <calcPr calcId="145621"/>
</workbook>
</file>

<file path=xl/calcChain.xml><?xml version="1.0" encoding="utf-8"?>
<calcChain xmlns="http://schemas.openxmlformats.org/spreadsheetml/2006/main">
  <c r="G23" i="7" l="1"/>
  <c r="G16" i="7"/>
  <c r="C12" i="7" l="1"/>
  <c r="D12" i="7"/>
  <c r="F37" i="7" l="1"/>
  <c r="F31" i="7"/>
  <c r="F24" i="7"/>
  <c r="F8" i="7" s="1"/>
  <c r="F7" i="7" s="1"/>
  <c r="F6" i="7" s="1"/>
  <c r="F17" i="7"/>
  <c r="F12" i="7"/>
  <c r="F9" i="7"/>
  <c r="G12" i="7" l="1"/>
  <c r="E12" i="7"/>
  <c r="E16" i="7"/>
  <c r="G19" i="7" l="1"/>
  <c r="G21" i="7"/>
  <c r="D37" i="7" l="1"/>
  <c r="D31" i="7"/>
  <c r="C31" i="7"/>
  <c r="D24" i="7"/>
  <c r="C24" i="7"/>
  <c r="D17" i="7"/>
  <c r="C17" i="7"/>
  <c r="E23" i="7"/>
  <c r="D9" i="7"/>
  <c r="C9" i="7"/>
  <c r="C37" i="7" l="1"/>
  <c r="D8" i="7" l="1"/>
  <c r="D7" i="7" s="1"/>
  <c r="D6" i="7" s="1"/>
  <c r="C8" i="7"/>
  <c r="C7" i="7" s="1"/>
  <c r="C6" i="7" s="1"/>
  <c r="G13" i="7" l="1"/>
  <c r="G14" i="7"/>
  <c r="G15" i="7"/>
  <c r="G17" i="7"/>
  <c r="G18" i="7"/>
  <c r="G20" i="7"/>
  <c r="G22" i="7"/>
  <c r="G24" i="7"/>
  <c r="G25" i="7"/>
  <c r="G26" i="7"/>
  <c r="G27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E21" i="7" l="1"/>
  <c r="E22" i="7"/>
  <c r="E37" i="7" l="1"/>
  <c r="E38" i="7"/>
  <c r="E39" i="7"/>
  <c r="E40" i="7"/>
  <c r="E41" i="7"/>
  <c r="E34" i="7"/>
  <c r="E35" i="7"/>
  <c r="E36" i="7"/>
  <c r="G7" i="7"/>
  <c r="G8" i="7"/>
  <c r="G9" i="7"/>
  <c r="G10" i="7"/>
  <c r="G11" i="7"/>
  <c r="G6" i="7"/>
  <c r="E7" i="7"/>
  <c r="E8" i="7"/>
  <c r="E9" i="7"/>
  <c r="E10" i="7"/>
  <c r="E11" i="7"/>
  <c r="E13" i="7"/>
  <c r="E14" i="7"/>
  <c r="E15" i="7"/>
  <c r="E17" i="7"/>
  <c r="E18" i="7"/>
  <c r="E20" i="7"/>
  <c r="E24" i="7"/>
  <c r="E25" i="7"/>
  <c r="E26" i="7"/>
  <c r="E27" i="7"/>
  <c r="E29" i="7"/>
  <c r="E30" i="7"/>
  <c r="E31" i="7"/>
  <c r="E32" i="7"/>
  <c r="E33" i="7"/>
  <c r="E6" i="7"/>
</calcChain>
</file>

<file path=xl/sharedStrings.xml><?xml version="1.0" encoding="utf-8"?>
<sst xmlns="http://schemas.openxmlformats.org/spreadsheetml/2006/main" count="74" uniqueCount="74">
  <si>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</si>
  <si>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</si>
  <si>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</si>
  <si>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</si>
  <si>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</si>
  <si>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</si>
  <si>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</si>
  <si>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</si>
  <si>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</si>
  <si>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</si>
  <si>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</si>
  <si>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</si>
  <si>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</si>
  <si>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</si>
  <si>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</si>
  <si>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</si>
  <si>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</si>
  <si>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</si>
  <si>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</si>
  <si>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</si>
  <si>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</si>
  <si>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</si>
  <si>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</si>
  <si>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</si>
  <si>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</si>
  <si>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</si>
  <si>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</si>
  <si>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</si>
  <si>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</si>
  <si>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</si>
  <si>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</si>
  <si>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</si>
  <si>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</si>
  <si>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</si>
  <si>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</si>
  <si>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</si>
  <si>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</si>
  <si>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</si>
  <si>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</si>
  <si>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</si>
  <si>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</si>
  <si>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</si>
  <si>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</si>
  <si>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</si>
  <si>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</si>
  <si>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</si>
  <si>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</si>
  <si>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</si>
  <si>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</si>
  <si>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</si>
  <si>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</si>
  <si>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</si>
  <si>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</si>
  <si>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</si>
  <si>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</si>
  <si>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</si>
  <si>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</si>
  <si>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</si>
  <si>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</si>
  <si>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</si>
  <si>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</si>
  <si>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</si>
  <si>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</si>
  <si>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</si>
  <si>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</si>
  <si>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</si>
  <si>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1 05 07000 02 0000 110</t>
  </si>
  <si>
    <t>АвтоУСН</t>
  </si>
  <si>
    <t>1 03 03000 01 0000 110</t>
  </si>
  <si>
    <t>Туристический налог</t>
  </si>
  <si>
    <t>% исполнения годового плана по состоянию на 01.07.2026</t>
  </si>
  <si>
    <t>Фактически исполнено по состоянию на 01.07.2026, тыс. руб.</t>
  </si>
  <si>
    <t>Фактически исполнено по состоянию на 01.07.2025, тыс. руб.</t>
  </si>
  <si>
    <t>Сведения об исполнении доходов консолидированного бюджета Чувашской Республики по состоянию на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</si>
</sst>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29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view="pageBreakPreview" zoomScale="70" zoomScaleNormal="70" zoomScaleSheetLayoutView="70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6.54296875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5" customFormat="1" ht="26.25" customHeight="1" x14ac:dyDescent="0.35">
      <c r="A1" s="28" t="s">
        <v>73</v>
      </c>
      <c r="B1" s="28"/>
      <c r="C1" s="28"/>
      <c r="D1" s="28"/>
      <c r="E1" s="28"/>
      <c r="F1" s="28"/>
      <c r="G1" s="28"/>
    </row>
    <row r="2" spans="1:7" x14ac:dyDescent="0.3">
      <c r="B2" s="1"/>
      <c r="C2" s="14"/>
      <c r="D2" s="14"/>
      <c r="E2" s="14"/>
      <c r="F2" s="15"/>
      <c r="G2" s="16" t="s">
        <v>0</v>
      </c>
    </row>
    <row r="3" spans="1:7" s="2" customFormat="1" ht="34.5" customHeight="1" x14ac:dyDescent="0.35">
      <c r="A3" s="27" t="s">
        <v>21</v>
      </c>
      <c r="B3" s="27" t="s">
        <v>1</v>
      </c>
      <c r="C3" s="27" t="s">
        <v>42</v>
      </c>
      <c r="D3" s="27" t="s">
        <v>71</v>
      </c>
      <c r="E3" s="27" t="s">
        <v>70</v>
      </c>
      <c r="F3" s="27" t="s">
        <v>72</v>
      </c>
      <c r="G3" s="27" t="s">
        <v>53</v>
      </c>
    </row>
    <row r="4" spans="1:7" s="2" customFormat="1" ht="42" customHeight="1" x14ac:dyDescent="0.35">
      <c r="A4" s="27"/>
      <c r="B4" s="27"/>
      <c r="C4" s="27"/>
      <c r="D4" s="27"/>
      <c r="E4" s="27"/>
      <c r="F4" s="27"/>
      <c r="G4" s="27"/>
    </row>
    <row r="5" spans="1:7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</row>
    <row r="6" spans="1:7" s="2" customFormat="1" x14ac:dyDescent="0.3">
      <c r="A6" s="3"/>
      <c r="B6" s="3" t="s">
        <v>22</v>
      </c>
      <c r="C6" s="4">
        <f>C7+C36</f>
        <v>136155535.60000002</v>
      </c>
      <c r="D6" s="4">
        <f>D7+D36</f>
        <v>80863940.899999991</v>
      </c>
      <c r="E6" s="4">
        <f>D6/C6*100</f>
        <v>59.390858068057852</v>
      </c>
      <c r="F6" s="4">
        <f>F7+F36</f>
        <v>55535862.099999994</v>
      </c>
      <c r="G6" s="4">
        <f>D6/F6*100</f>
        <v>145.60670860640155</v>
      </c>
    </row>
    <row r="7" spans="1:7" s="5" customFormat="1" ht="28" x14ac:dyDescent="0.3">
      <c r="A7" s="24" t="s">
        <v>30</v>
      </c>
      <c r="B7" s="3" t="s">
        <v>2</v>
      </c>
      <c r="C7" s="4">
        <f>C8+C35</f>
        <v>95700595.900000006</v>
      </c>
      <c r="D7" s="4">
        <f>D8+D35</f>
        <v>62188023.799999997</v>
      </c>
      <c r="E7" s="4">
        <f t="shared" ref="E7:E41" si="0">D7/C7*100</f>
        <v>64.98185639824213</v>
      </c>
      <c r="F7" s="4">
        <f>F8+F35</f>
        <v>38139805.599999994</v>
      </c>
      <c r="G7" s="4">
        <f t="shared" ref="G7:G41" si="1">D7/F7*100</f>
        <v>163.05280748468212</v>
      </c>
    </row>
    <row r="8" spans="1:7" s="5" customFormat="1" x14ac:dyDescent="0.3">
      <c r="A8" s="3"/>
      <c r="B8" s="3" t="s">
        <v>3</v>
      </c>
      <c r="C8" s="4">
        <f>C9+C12+C17+C24+C31+C34</f>
        <v>85503595.600000009</v>
      </c>
      <c r="D8" s="4">
        <f>D9+D12+D17+D24+D31+D34</f>
        <v>54543481.699999996</v>
      </c>
      <c r="E8" s="4">
        <f t="shared" si="0"/>
        <v>63.790863199675776</v>
      </c>
      <c r="F8" s="4">
        <f>F9+F12+F17+F24+F31+F34</f>
        <v>32510479.099999998</v>
      </c>
      <c r="G8" s="4">
        <f t="shared" si="1"/>
        <v>167.77200216652605</v>
      </c>
    </row>
    <row r="9" spans="1:7" s="8" customFormat="1" x14ac:dyDescent="0.3">
      <c r="A9" s="24" t="s">
        <v>31</v>
      </c>
      <c r="B9" s="6" t="s">
        <v>4</v>
      </c>
      <c r="C9" s="7">
        <f>C10+C11</f>
        <v>60528357</v>
      </c>
      <c r="D9" s="7">
        <f>D10+D11</f>
        <v>42837747.200000003</v>
      </c>
      <c r="E9" s="7">
        <f t="shared" si="0"/>
        <v>70.77302164339271</v>
      </c>
      <c r="F9" s="7">
        <f>F10+F11</f>
        <v>21486750.399999999</v>
      </c>
      <c r="G9" s="7">
        <f t="shared" si="1"/>
        <v>199.36819855272302</v>
      </c>
    </row>
    <row r="10" spans="1:7" x14ac:dyDescent="0.3">
      <c r="A10" s="17" t="s">
        <v>32</v>
      </c>
      <c r="B10" s="22" t="s">
        <v>5</v>
      </c>
      <c r="C10" s="11">
        <v>24984460</v>
      </c>
      <c r="D10" s="11">
        <v>28619555.5</v>
      </c>
      <c r="E10" s="11">
        <f t="shared" si="0"/>
        <v>114.54942592315382</v>
      </c>
      <c r="F10" s="11">
        <v>8687152.1999999993</v>
      </c>
      <c r="G10" s="11">
        <f t="shared" si="1"/>
        <v>329.44692162755018</v>
      </c>
    </row>
    <row r="11" spans="1:7" ht="16.5" customHeight="1" x14ac:dyDescent="0.3">
      <c r="A11" s="17" t="s">
        <v>33</v>
      </c>
      <c r="B11" s="22" t="s">
        <v>6</v>
      </c>
      <c r="C11" s="11">
        <v>35543897</v>
      </c>
      <c r="D11" s="11">
        <v>14218191.699999999</v>
      </c>
      <c r="E11" s="11">
        <f t="shared" si="0"/>
        <v>40.001780615108132</v>
      </c>
      <c r="F11" s="11">
        <v>12799598.199999999</v>
      </c>
      <c r="G11" s="11">
        <f t="shared" si="1"/>
        <v>111.08310962448806</v>
      </c>
    </row>
    <row r="12" spans="1:7" ht="56" x14ac:dyDescent="0.3">
      <c r="A12" s="24" t="s">
        <v>34</v>
      </c>
      <c r="B12" s="6" t="s">
        <v>25</v>
      </c>
      <c r="C12" s="7">
        <f>C13+C16</f>
        <v>8895194</v>
      </c>
      <c r="D12" s="7">
        <f>D13+D16</f>
        <v>3731463.3000000003</v>
      </c>
      <c r="E12" s="7">
        <f t="shared" si="0"/>
        <v>41.949206504096487</v>
      </c>
      <c r="F12" s="7">
        <f>F13+F16</f>
        <v>3266051.6</v>
      </c>
      <c r="G12" s="7">
        <f t="shared" si="1"/>
        <v>114.24998000643957</v>
      </c>
    </row>
    <row r="13" spans="1:7" s="12" customFormat="1" ht="45.75" customHeight="1" x14ac:dyDescent="0.3">
      <c r="A13" s="13" t="s">
        <v>35</v>
      </c>
      <c r="B13" s="13" t="s">
        <v>7</v>
      </c>
      <c r="C13" s="11">
        <v>8858892</v>
      </c>
      <c r="D13" s="11">
        <v>3714092.2</v>
      </c>
      <c r="E13" s="11">
        <f t="shared" si="0"/>
        <v>41.925019517113427</v>
      </c>
      <c r="F13" s="11">
        <v>3259513.6</v>
      </c>
      <c r="G13" s="11">
        <f t="shared" si="1"/>
        <v>113.9462096430584</v>
      </c>
    </row>
    <row r="14" spans="1:7" s="21" customFormat="1" ht="15" customHeight="1" x14ac:dyDescent="0.3">
      <c r="A14" s="19"/>
      <c r="B14" s="19" t="s">
        <v>8</v>
      </c>
      <c r="C14" s="20">
        <v>2022457.5</v>
      </c>
      <c r="D14" s="20">
        <v>746989.6</v>
      </c>
      <c r="E14" s="20">
        <f t="shared" si="0"/>
        <v>36.934748937863958</v>
      </c>
      <c r="F14" s="20">
        <v>629339.1</v>
      </c>
      <c r="G14" s="20">
        <f t="shared" si="1"/>
        <v>118.69429374402449</v>
      </c>
    </row>
    <row r="15" spans="1:7" s="21" customFormat="1" ht="13.9" customHeight="1" x14ac:dyDescent="0.3">
      <c r="A15" s="19"/>
      <c r="B15" s="19" t="s">
        <v>9</v>
      </c>
      <c r="C15" s="20">
        <v>5397271.4000000004</v>
      </c>
      <c r="D15" s="20">
        <v>2396965.5</v>
      </c>
      <c r="E15" s="20">
        <f t="shared" si="0"/>
        <v>44.410690557454643</v>
      </c>
      <c r="F15" s="20">
        <v>1996627.9</v>
      </c>
      <c r="G15" s="20">
        <f t="shared" si="1"/>
        <v>120.05068645990573</v>
      </c>
    </row>
    <row r="16" spans="1:7" s="12" customFormat="1" ht="18.75" customHeight="1" x14ac:dyDescent="0.3">
      <c r="A16" s="13" t="s">
        <v>68</v>
      </c>
      <c r="B16" s="13" t="s">
        <v>69</v>
      </c>
      <c r="C16" s="11">
        <v>36302</v>
      </c>
      <c r="D16" s="11">
        <v>17371.099999999999</v>
      </c>
      <c r="E16" s="11">
        <f t="shared" si="0"/>
        <v>47.851633518814381</v>
      </c>
      <c r="F16" s="11">
        <v>6538</v>
      </c>
      <c r="G16" s="20">
        <f t="shared" si="1"/>
        <v>265.69440195778526</v>
      </c>
    </row>
    <row r="17" spans="1:8" s="8" customFormat="1" x14ac:dyDescent="0.3">
      <c r="A17" s="24" t="s">
        <v>36</v>
      </c>
      <c r="B17" s="6" t="s">
        <v>10</v>
      </c>
      <c r="C17" s="7">
        <f>SUM(C18:C23)</f>
        <v>8915629.9000000004</v>
      </c>
      <c r="D17" s="7">
        <f>SUM(D18:D23)</f>
        <v>5316952.4000000004</v>
      </c>
      <c r="E17" s="7">
        <f t="shared" si="0"/>
        <v>59.636306796449681</v>
      </c>
      <c r="F17" s="7">
        <f>SUM(F18:F23)</f>
        <v>5093731.3000000007</v>
      </c>
      <c r="G17" s="7">
        <f t="shared" si="1"/>
        <v>104.38227081196843</v>
      </c>
    </row>
    <row r="18" spans="1:8" ht="41.5" customHeight="1" x14ac:dyDescent="0.3">
      <c r="A18" s="13" t="s">
        <v>37</v>
      </c>
      <c r="B18" s="13" t="s">
        <v>11</v>
      </c>
      <c r="C18" s="11">
        <v>8076180.9000000004</v>
      </c>
      <c r="D18" s="11">
        <v>4555906</v>
      </c>
      <c r="E18" s="11">
        <f t="shared" si="0"/>
        <v>56.411638822998626</v>
      </c>
      <c r="F18" s="11">
        <v>4551973.4000000004</v>
      </c>
      <c r="G18" s="11">
        <f t="shared" si="1"/>
        <v>100.08639329922271</v>
      </c>
    </row>
    <row r="19" spans="1:8" ht="30.75" customHeight="1" x14ac:dyDescent="0.3">
      <c r="A19" s="13" t="s">
        <v>43</v>
      </c>
      <c r="B19" s="13" t="s">
        <v>46</v>
      </c>
      <c r="C19" s="11">
        <v>0</v>
      </c>
      <c r="D19" s="11">
        <v>138.4</v>
      </c>
      <c r="E19" s="11"/>
      <c r="F19" s="11">
        <v>157.6</v>
      </c>
      <c r="G19" s="11">
        <f t="shared" si="1"/>
        <v>87.817258883248741</v>
      </c>
    </row>
    <row r="20" spans="1:8" ht="27.75" customHeight="1" x14ac:dyDescent="0.3">
      <c r="A20" s="13" t="s">
        <v>44</v>
      </c>
      <c r="B20" s="13" t="s">
        <v>47</v>
      </c>
      <c r="C20" s="11">
        <v>94621</v>
      </c>
      <c r="D20" s="11">
        <v>28539</v>
      </c>
      <c r="E20" s="11">
        <f t="shared" si="0"/>
        <v>30.161380666025511</v>
      </c>
      <c r="F20" s="11">
        <v>56309.4</v>
      </c>
      <c r="G20" s="11">
        <f t="shared" si="1"/>
        <v>50.682479301857242</v>
      </c>
    </row>
    <row r="21" spans="1:8" ht="41.5" customHeight="1" x14ac:dyDescent="0.3">
      <c r="A21" s="13" t="s">
        <v>45</v>
      </c>
      <c r="B21" s="13" t="s">
        <v>48</v>
      </c>
      <c r="C21" s="11">
        <v>255650</v>
      </c>
      <c r="D21" s="11">
        <v>80145.100000000006</v>
      </c>
      <c r="E21" s="11">
        <f t="shared" si="0"/>
        <v>31.349540387248194</v>
      </c>
      <c r="F21" s="11">
        <v>268673.59999999998</v>
      </c>
      <c r="G21" s="11">
        <f t="shared" si="1"/>
        <v>29.82991257793844</v>
      </c>
    </row>
    <row r="22" spans="1:8" ht="17.25" customHeight="1" x14ac:dyDescent="0.3">
      <c r="A22" s="13" t="s">
        <v>60</v>
      </c>
      <c r="B22" s="13" t="s">
        <v>61</v>
      </c>
      <c r="C22" s="11">
        <v>480380</v>
      </c>
      <c r="D22" s="11">
        <v>279560.90000000002</v>
      </c>
      <c r="E22" s="11">
        <f t="shared" si="0"/>
        <v>58.195782505516469</v>
      </c>
      <c r="F22" s="11">
        <v>214321.9</v>
      </c>
      <c r="G22" s="11">
        <f t="shared" si="1"/>
        <v>130.43972641153331</v>
      </c>
    </row>
    <row r="23" spans="1:8" x14ac:dyDescent="0.3">
      <c r="A23" s="13" t="s">
        <v>66</v>
      </c>
      <c r="B23" s="13" t="s">
        <v>67</v>
      </c>
      <c r="C23" s="11">
        <v>8798</v>
      </c>
      <c r="D23" s="11">
        <v>372663</v>
      </c>
      <c r="E23" s="11">
        <f t="shared" si="0"/>
        <v>4235.7694930666066</v>
      </c>
      <c r="F23" s="11">
        <v>2295.4</v>
      </c>
      <c r="G23" s="11">
        <f t="shared" si="1"/>
        <v>16235.209549533849</v>
      </c>
      <c r="H23" s="12"/>
    </row>
    <row r="24" spans="1:8" s="8" customFormat="1" ht="13.9" customHeight="1" x14ac:dyDescent="0.3">
      <c r="A24" s="24" t="s">
        <v>38</v>
      </c>
      <c r="B24" s="6" t="s">
        <v>12</v>
      </c>
      <c r="C24" s="7">
        <f>SUM(C25:C29)</f>
        <v>6487978.4000000004</v>
      </c>
      <c r="D24" s="7">
        <f>SUM(D25:D29)</f>
        <v>2301335.6</v>
      </c>
      <c r="E24" s="7">
        <f t="shared" si="0"/>
        <v>35.470765439046467</v>
      </c>
      <c r="F24" s="7">
        <f>SUM(F25:F29)</f>
        <v>2344753</v>
      </c>
      <c r="G24" s="7">
        <f t="shared" si="1"/>
        <v>98.148316688367615</v>
      </c>
    </row>
    <row r="25" spans="1:8" s="8" customFormat="1" ht="15" customHeight="1" x14ac:dyDescent="0.3">
      <c r="A25" s="13" t="s">
        <v>49</v>
      </c>
      <c r="B25" s="22" t="s">
        <v>50</v>
      </c>
      <c r="C25" s="11">
        <v>654164</v>
      </c>
      <c r="D25" s="11">
        <v>36246.300000000003</v>
      </c>
      <c r="E25" s="11">
        <f t="shared" si="0"/>
        <v>5.5408582557279225</v>
      </c>
      <c r="F25" s="11">
        <v>31959.1</v>
      </c>
      <c r="G25" s="11">
        <f t="shared" si="1"/>
        <v>113.41464559389971</v>
      </c>
    </row>
    <row r="26" spans="1:8" ht="13.5" customHeight="1" x14ac:dyDescent="0.3">
      <c r="A26" s="13" t="s">
        <v>39</v>
      </c>
      <c r="B26" s="22" t="s">
        <v>13</v>
      </c>
      <c r="C26" s="11">
        <v>3609382</v>
      </c>
      <c r="D26" s="11">
        <v>1842926.1</v>
      </c>
      <c r="E26" s="11">
        <f t="shared" si="0"/>
        <v>51.059325391438207</v>
      </c>
      <c r="F26" s="11">
        <v>1810698.4</v>
      </c>
      <c r="G26" s="11">
        <f t="shared" si="1"/>
        <v>101.779849145501</v>
      </c>
    </row>
    <row r="27" spans="1:8" ht="13.9" customHeight="1" x14ac:dyDescent="0.3">
      <c r="A27" s="13" t="s">
        <v>40</v>
      </c>
      <c r="B27" s="22" t="s">
        <v>14</v>
      </c>
      <c r="C27" s="11">
        <v>1354174</v>
      </c>
      <c r="D27" s="11">
        <v>121905.9</v>
      </c>
      <c r="E27" s="11">
        <f t="shared" si="0"/>
        <v>9.0022330955992356</v>
      </c>
      <c r="F27" s="11">
        <v>189627.8</v>
      </c>
      <c r="G27" s="11">
        <f t="shared" si="1"/>
        <v>64.286934721596737</v>
      </c>
    </row>
    <row r="28" spans="1:8" ht="13.9" customHeight="1" x14ac:dyDescent="0.3">
      <c r="A28" s="13" t="s">
        <v>41</v>
      </c>
      <c r="B28" s="22" t="s">
        <v>15</v>
      </c>
      <c r="C28" s="11">
        <v>0</v>
      </c>
      <c r="D28" s="11"/>
      <c r="E28" s="11"/>
      <c r="F28" s="11"/>
      <c r="G28" s="11"/>
    </row>
    <row r="29" spans="1:8" ht="13.5" customHeight="1" x14ac:dyDescent="0.3">
      <c r="A29" s="13" t="s">
        <v>51</v>
      </c>
      <c r="B29" s="22" t="s">
        <v>52</v>
      </c>
      <c r="C29" s="11">
        <v>870258.4</v>
      </c>
      <c r="D29" s="11">
        <v>300257.3</v>
      </c>
      <c r="E29" s="11">
        <f t="shared" si="0"/>
        <v>34.502085817269901</v>
      </c>
      <c r="F29" s="11">
        <v>312467.7</v>
      </c>
      <c r="G29" s="11">
        <f t="shared" si="1"/>
        <v>96.09226809683048</v>
      </c>
    </row>
    <row r="30" spans="1:8" ht="285" hidden="1" customHeight="1" x14ac:dyDescent="0.3">
      <c r="A30" s="13"/>
      <c r="B30" s="13" t="s">
        <v>16</v>
      </c>
      <c r="C30" s="11"/>
      <c r="D30" s="11"/>
      <c r="E30" s="11" t="e">
        <f t="shared" si="0"/>
        <v>#DIV/0!</v>
      </c>
      <c r="F30" s="11"/>
      <c r="G30" s="11" t="e">
        <f t="shared" si="1"/>
        <v>#DIV/0!</v>
      </c>
    </row>
    <row r="31" spans="1:8" ht="64.5" customHeight="1" x14ac:dyDescent="0.3">
      <c r="A31" s="24" t="s">
        <v>54</v>
      </c>
      <c r="B31" s="6" t="s">
        <v>55</v>
      </c>
      <c r="C31" s="7">
        <f>C32+C33</f>
        <v>40782</v>
      </c>
      <c r="D31" s="7">
        <f>D32+D33</f>
        <v>13279.300000000001</v>
      </c>
      <c r="E31" s="7">
        <f t="shared" si="0"/>
        <v>32.561669363935067</v>
      </c>
      <c r="F31" s="7">
        <f>F32+F33</f>
        <v>13950.4</v>
      </c>
      <c r="G31" s="7">
        <f t="shared" si="1"/>
        <v>95.189385250602143</v>
      </c>
    </row>
    <row r="32" spans="1:8" ht="20.25" customHeight="1" x14ac:dyDescent="0.3">
      <c r="A32" s="13" t="s">
        <v>56</v>
      </c>
      <c r="B32" s="13" t="s">
        <v>58</v>
      </c>
      <c r="C32" s="26">
        <v>40151</v>
      </c>
      <c r="D32" s="26">
        <v>13156.1</v>
      </c>
      <c r="E32" s="26">
        <f t="shared" si="0"/>
        <v>32.766556250155666</v>
      </c>
      <c r="F32" s="26">
        <v>13810.5</v>
      </c>
      <c r="G32" s="26">
        <f t="shared" si="1"/>
        <v>95.261576336845152</v>
      </c>
    </row>
    <row r="33" spans="1:8" ht="56" x14ac:dyDescent="0.3">
      <c r="A33" s="13" t="s">
        <v>57</v>
      </c>
      <c r="B33" s="13" t="s">
        <v>59</v>
      </c>
      <c r="C33" s="26">
        <v>631</v>
      </c>
      <c r="D33" s="26">
        <v>123.2</v>
      </c>
      <c r="E33" s="26">
        <f t="shared" si="0"/>
        <v>19.524564183835182</v>
      </c>
      <c r="F33" s="26">
        <v>139.9</v>
      </c>
      <c r="G33" s="26">
        <f t="shared" si="1"/>
        <v>88.062902072909225</v>
      </c>
    </row>
    <row r="34" spans="1:8" x14ac:dyDescent="0.3">
      <c r="A34" s="13"/>
      <c r="B34" s="13" t="s">
        <v>23</v>
      </c>
      <c r="C34" s="26">
        <v>635654.30000000005</v>
      </c>
      <c r="D34" s="26">
        <v>342703.9</v>
      </c>
      <c r="E34" s="26">
        <f t="shared" si="0"/>
        <v>53.913565911533986</v>
      </c>
      <c r="F34" s="26">
        <v>305242.40000000002</v>
      </c>
      <c r="G34" s="26">
        <f t="shared" si="1"/>
        <v>112.27270523361106</v>
      </c>
    </row>
    <row r="35" spans="1:8" s="5" customFormat="1" x14ac:dyDescent="0.3">
      <c r="A35" s="3"/>
      <c r="B35" s="3" t="s">
        <v>17</v>
      </c>
      <c r="C35" s="4">
        <v>10197000.300000001</v>
      </c>
      <c r="D35" s="4">
        <v>7644542.1000000006</v>
      </c>
      <c r="E35" s="4">
        <f t="shared" si="0"/>
        <v>74.968538541672885</v>
      </c>
      <c r="F35" s="4">
        <v>5629326.5</v>
      </c>
      <c r="G35" s="4">
        <f t="shared" si="1"/>
        <v>135.79852048020311</v>
      </c>
    </row>
    <row r="36" spans="1:8" s="5" customFormat="1" ht="27.65" customHeight="1" x14ac:dyDescent="0.35">
      <c r="A36" s="23" t="s">
        <v>28</v>
      </c>
      <c r="B36" s="9" t="s">
        <v>24</v>
      </c>
      <c r="C36" s="4">
        <v>40454939.700000003</v>
      </c>
      <c r="D36" s="4">
        <v>18675917.099999998</v>
      </c>
      <c r="E36" s="4">
        <f t="shared" si="0"/>
        <v>46.16473844354784</v>
      </c>
      <c r="F36" s="4">
        <v>17396056.5</v>
      </c>
      <c r="G36" s="4">
        <f t="shared" si="1"/>
        <v>107.35718810754608</v>
      </c>
      <c r="H36"/>
    </row>
    <row r="37" spans="1:8" s="5" customFormat="1" ht="56" x14ac:dyDescent="0.35">
      <c r="A37" s="23" t="s">
        <v>29</v>
      </c>
      <c r="B37" s="9" t="s">
        <v>26</v>
      </c>
      <c r="C37" s="7">
        <f>SUM(C38:C41)</f>
        <v>39745443.799999997</v>
      </c>
      <c r="D37" s="7">
        <f>SUM(D38:D41)</f>
        <v>17908202.999999996</v>
      </c>
      <c r="E37" s="7">
        <f t="shared" si="0"/>
        <v>45.05724754292465</v>
      </c>
      <c r="F37" s="7">
        <f>SUM(F38:F41)</f>
        <v>16306341</v>
      </c>
      <c r="G37" s="7">
        <f t="shared" si="1"/>
        <v>109.82355269033069</v>
      </c>
      <c r="H37"/>
    </row>
    <row r="38" spans="1:8" ht="30" customHeight="1" x14ac:dyDescent="0.3">
      <c r="A38" s="13" t="s">
        <v>62</v>
      </c>
      <c r="B38" s="13" t="s">
        <v>27</v>
      </c>
      <c r="C38" s="26">
        <v>19709256.699999999</v>
      </c>
      <c r="D38" s="26">
        <v>10868001.399999999</v>
      </c>
      <c r="E38" s="26">
        <f t="shared" si="0"/>
        <v>55.141609678258433</v>
      </c>
      <c r="F38" s="11">
        <v>9875941.1999999993</v>
      </c>
      <c r="G38" s="26">
        <f t="shared" si="1"/>
        <v>110.04522181642797</v>
      </c>
    </row>
    <row r="39" spans="1:8" ht="45" customHeight="1" x14ac:dyDescent="0.3">
      <c r="A39" s="13" t="s">
        <v>63</v>
      </c>
      <c r="B39" s="13" t="s">
        <v>18</v>
      </c>
      <c r="C39" s="26">
        <v>16780425.199999999</v>
      </c>
      <c r="D39" s="26">
        <v>5239061</v>
      </c>
      <c r="E39" s="26">
        <f t="shared" si="0"/>
        <v>31.221264881893457</v>
      </c>
      <c r="F39" s="11">
        <v>4866664.4000000004</v>
      </c>
      <c r="G39" s="26">
        <f t="shared" si="1"/>
        <v>107.65198849544669</v>
      </c>
    </row>
    <row r="40" spans="1:8" ht="45" customHeight="1" x14ac:dyDescent="0.3">
      <c r="A40" s="13" t="s">
        <v>64</v>
      </c>
      <c r="B40" s="13" t="s">
        <v>19</v>
      </c>
      <c r="C40" s="26">
        <v>2142886.5</v>
      </c>
      <c r="D40" s="26">
        <v>1090594.3999999999</v>
      </c>
      <c r="E40" s="26">
        <f t="shared" si="0"/>
        <v>50.89370808953251</v>
      </c>
      <c r="F40" s="11">
        <v>859287.9</v>
      </c>
      <c r="G40" s="26">
        <f t="shared" si="1"/>
        <v>126.91839370716147</v>
      </c>
    </row>
    <row r="41" spans="1:8" ht="17.25" customHeight="1" x14ac:dyDescent="0.3">
      <c r="A41" s="13" t="s">
        <v>65</v>
      </c>
      <c r="B41" s="13" t="s">
        <v>20</v>
      </c>
      <c r="C41" s="26">
        <v>1112875.3999999999</v>
      </c>
      <c r="D41" s="26">
        <v>710546.2</v>
      </c>
      <c r="E41" s="26">
        <f t="shared" si="0"/>
        <v>63.847776669337833</v>
      </c>
      <c r="F41" s="11">
        <v>704447.5</v>
      </c>
      <c r="G41" s="26">
        <f t="shared" si="1"/>
        <v>100.86574230159096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4" fitToHeight="0" orientation="portrait" blackAndWhite="1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2026-08-28T12:39:18Z</dcterms:modified>
</cp:coreProperties>
</file>