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10" yWindow="-110" windowWidth="19420" windowHeight="11020"/>
  </bookViews>
  <sheets>
    <sheet name="В3" sheetId="1" r:id="rId1"/>
  </sheets>
  <definedNames>
    <definedName name="_xlnm._FilterDatabase" localSheetId="0" hidden="1">В3!$B$3:$G$80</definedName>
    <definedName name="_xlnm.Print_Titles" localSheetId="0">В3!$3:$3</definedName>
  </definedNames>
  <calcPr calcId="145621"/>
</workbook>
</file>

<file path=xl/calcChain.xml><?xml version="1.0" encoding="utf-8"?>
<calcChain xmlns="http://schemas.openxmlformats.org/spreadsheetml/2006/main">
  <c r="C77" i="1" l="1"/>
  <c r="C75" i="1"/>
  <c r="D71" i="1"/>
  <c r="C71" i="1"/>
  <c r="C61" i="1"/>
  <c r="C67" i="1"/>
  <c r="C53" i="1"/>
  <c r="C50" i="1"/>
  <c r="C40" i="1"/>
  <c r="C36" i="1"/>
  <c r="C31" i="1"/>
  <c r="C21" i="1"/>
  <c r="C14" i="1"/>
  <c r="C16" i="1"/>
  <c r="C5" i="1"/>
  <c r="C4" i="1" s="1"/>
  <c r="F71" i="1" l="1"/>
  <c r="F77" i="1"/>
  <c r="D61" i="1"/>
  <c r="D5" i="1"/>
  <c r="D77" i="1"/>
  <c r="D67" i="1"/>
  <c r="D53" i="1"/>
  <c r="D50" i="1"/>
  <c r="D40" i="1"/>
  <c r="D36" i="1"/>
  <c r="D31" i="1"/>
  <c r="D21" i="1"/>
  <c r="D16" i="1"/>
  <c r="D4" i="1" s="1"/>
  <c r="G4" i="1" s="1"/>
  <c r="E23" i="1" l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</calcChain>
</file>

<file path=xl/sharedStrings.xml><?xml version="1.0" encoding="utf-8"?>
<sst xmlns="http://schemas.openxmlformats.org/spreadsheetml/2006/main" count="141" uniqueCount="141">
  <si>
    <t>Код</t>
  </si>
  <si>
    <t>Наименование разделов, подразделов</t>
  </si>
  <si>
    <t>Темп роста к соответствующему периоду прошлого года, %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</si>
  <si>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</si>
  <si>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</si>
  <si>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</si>
  <si>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</si>
  <si>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</si>
  <si>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</si>
  <si>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</si>
  <si>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</si>
  <si>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</si>
  <si>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</si>
  <si>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</si>
  <si>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</si>
  <si>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</si>
  <si>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</si>
  <si>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</si>
  <si>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</si>
  <si>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</si>
  <si>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</si>
  <si>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</si>
  <si>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</si>
  <si>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</si>
  <si>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</si>
  <si>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</si>
  <si>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</si>
  <si>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</si>
  <si>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</si>
  <si>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</si>
  <si>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</si>
  <si>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</si>
  <si>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</si>
  <si>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</si>
  <si>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</si>
  <si>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</si>
  <si>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</si>
  <si>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</si>
  <si>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</si>
  <si>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</si>
  <si>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</si>
  <si>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</si>
  <si>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</si>
  <si>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</si>
  <si>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</si>
  <si>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</si>
  <si>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</si>
  <si>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</si>
  <si>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</si>
  <si>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</si>
  <si>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</si>
  <si>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</si>
  <si>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</si>
  <si>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</si>
  <si>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</si>
  <si>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</si>
  <si>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</si>
  <si>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</si>
  <si>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</si>
  <si>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</si>
  <si>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</si>
  <si>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</si>
  <si>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</si>
  <si>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</si>
  <si>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</si>
  <si>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</si>
  <si>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</si>
  <si>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</si>
  <si>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</si>
  <si>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</si>
  <si>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</si>
  <si>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</si>
  <si>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</si>
  <si>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</si>
  <si>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</si>
  <si>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</si>
  <si>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</si>
  <si>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</si>
  <si>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</si>
  <si>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</si>
  <si>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</si>
  <si>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</si>
  <si>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</si>
  <si>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</si>
  <si>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</si>
  <si>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</si>
  <si>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</si>
  <si>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</si>
  <si>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</si>
  <si>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</si>
  <si>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</si>
  <si>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</si>
  <si>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</si>
  <si>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</si>
  <si>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</si>
  <si>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</si>
  <si>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</si>
  <si>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</si>
  <si>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</si>
  <si>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</si>
  <si>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</si>
  <si>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</si>
  <si>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</si>
  <si>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</si>
  <si>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</si>
  <si>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</si>
  <si>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</si>
  <si>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</si>
  <si>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</si>
  <si>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</si>
  <si>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</si>
  <si>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</si>
  <si>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</si>
  <si>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</si>
  <si>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</si>
  <si>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</si>
  <si>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</si>
  <si>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</si>
  <si>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</si>
  <si>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</si>
  <si>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</si>
  <si>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</si>
  <si>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</si>
  <si>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</si>
  <si>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</si>
  <si>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</si>
  <si>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</si>
  <si>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</si>
  <si>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</si>
  <si>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</si>
  <si>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</si>
  <si>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</si>
  <si>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</si>
  <si>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</si>
  <si>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</si>
  <si>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</si>
  <si>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Сведения об исполнении республиканского бюджета за I квартал 2026 года по расходам в разрезе разделов и подразделов классификации расходов бюджета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</si>
  <si>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01.04.2026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</si>
  <si>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01.04.2026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</si>
  <si>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01.04.2025, </t>
    </r>
    <r>
      <rPr>
        <sz val="9"/>
        <color rgb="FF000000"/>
        <rFont val="Times New Roman"/>
        <family val="1"/>
        <charset val="204"/>
      </rPr>
      <t>тыс. руб.</t>
    </r>
  </si>
  <si>
    <t>Закон ЧР от 28.11.2025 № 78 
"О республиканском бюджете Чувашской Республики на 2026 год и на плановый период 2027 и 2028 годов" (ред. от 27.03.2026), тыс. 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</si>
</sst>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6" fillId="0" borderId="5">
      <alignment horizontal="center" vertical="top" shrinkToFit="1"/>
    </xf>
    <xf numFmtId="4" fontId="7" fillId="2" borderId="5">
      <alignment horizontal="right" vertical="top" shrinkToFit="1"/>
    </xf>
    <xf numFmtId="0" fontId="7" fillId="0" borderId="5">
      <alignment vertical="top" wrapText="1"/>
    </xf>
    <xf numFmtId="0" fontId="7" fillId="0" borderId="5">
      <alignment horizontal="left"/>
    </xf>
    <xf numFmtId="4" fontId="7" fillId="3" borderId="5">
      <alignment horizontal="right" vertical="top" shrinkToFit="1"/>
    </xf>
    <xf numFmtId="0" fontId="6" fillId="0" borderId="0"/>
    <xf numFmtId="0" fontId="8" fillId="0" borderId="0"/>
    <xf numFmtId="4" fontId="7" fillId="2" borderId="5">
      <alignment horizontal="right" vertical="top" shrinkToFit="1"/>
    </xf>
    <xf numFmtId="4" fontId="9" fillId="4" borderId="6">
      <alignment horizontal="right" vertical="top" wrapText="1" shrinkToFit="1"/>
    </xf>
  </cellStyleXfs>
  <cellXfs count="2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4" fontId="0" fillId="0" borderId="0" xfId="0" applyNumberFormat="1"/>
    <xf numFmtId="4" fontId="0" fillId="0" borderId="0" xfId="0" applyNumberFormat="1" applyAlignment="1"/>
    <xf numFmtId="0" fontId="10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tabSelected="1" view="pageBreakPreview" zoomScale="110" zoomScaleNormal="100" zoomScaleSheetLayoutView="110" workbookViewId="0">
      <selection activeCell="A3" sqref="A3"/>
    </sheetView>
  </sheetViews>
  <sheetFormatPr defaultRowHeight="14.5" x14ac:dyDescent="0.35"/>
  <cols>
    <col min="2" max="2" width="40.453125" customWidth="1"/>
    <col min="3" max="3" width="17" style="13" customWidth="1"/>
    <col min="4" max="4" width="16.453125" style="13" customWidth="1"/>
    <col min="5" max="5" width="14.81640625" customWidth="1"/>
    <col min="6" max="7" width="15.7265625" customWidth="1"/>
    <col min="8" max="8" width="37" customWidth="1"/>
    <col min="9" max="9" width="33.26953125" customWidth="1"/>
  </cols>
  <sheetData>
    <row r="1" spans="1:9" ht="45" customHeight="1" x14ac:dyDescent="0.35">
      <c r="A1" s="22" t="s">
        <v>136</v>
      </c>
      <c r="B1" s="22"/>
      <c r="C1" s="22"/>
      <c r="D1" s="22"/>
      <c r="E1" s="22"/>
      <c r="F1" s="22"/>
      <c r="G1" s="22"/>
    </row>
    <row r="2" spans="1:9" ht="15.75" thickBot="1" x14ac:dyDescent="0.3">
      <c r="A2" s="1"/>
    </row>
    <row r="3" spans="1:9" ht="112.5" customHeight="1" thickBot="1" x14ac:dyDescent="0.4">
      <c r="A3" s="2" t="s">
        <v>0</v>
      </c>
      <c r="B3" s="3" t="s">
        <v>1</v>
      </c>
      <c r="C3" s="21" t="s">
        <v>140</v>
      </c>
      <c r="D3" s="14" t="s">
        <v>137</v>
      </c>
      <c r="E3" s="4" t="s">
        <v>138</v>
      </c>
      <c r="F3" s="14" t="s">
        <v>139</v>
      </c>
      <c r="G3" s="14" t="s">
        <v>2</v>
      </c>
    </row>
    <row r="4" spans="1:9" ht="15" thickBot="1" x14ac:dyDescent="0.4">
      <c r="A4" s="5"/>
      <c r="B4" s="6" t="s">
        <v>3</v>
      </c>
      <c r="C4" s="12">
        <f>C5+C14+C16+C21+C31+C36+C40+C50+C53+C61+C67+C71+C75+C77</f>
        <v>137463962.60999998</v>
      </c>
      <c r="D4" s="12">
        <f>D5+D14+D16+D21+D31+D36+D40+D50+D53+D61+D67+D71+D77</f>
        <v>23845878.179659996</v>
      </c>
      <c r="E4" s="15">
        <f>IFERROR(D4/C4,"-")</f>
        <v>0.1734700333593126</v>
      </c>
      <c r="F4" s="12">
        <v>20467483.708749998</v>
      </c>
      <c r="G4" s="15">
        <f>IFERROR(D4/F4,"-")</f>
        <v>1.1650615443981378</v>
      </c>
    </row>
    <row r="5" spans="1:9" ht="15" thickBot="1" x14ac:dyDescent="0.4">
      <c r="A5" s="9" t="s">
        <v>71</v>
      </c>
      <c r="B5" s="6" t="s">
        <v>4</v>
      </c>
      <c r="C5" s="12">
        <f>SUM(C6:C13)</f>
        <v>8057776.9999999991</v>
      </c>
      <c r="D5" s="12">
        <f>SUM(D6:D13)</f>
        <v>570501.80472000001</v>
      </c>
      <c r="E5" s="15">
        <f t="shared" ref="E5:E68" si="0">IFERROR(D5/C5,"-")</f>
        <v>7.0801389107690627E-2</v>
      </c>
      <c r="F5" s="12">
        <v>492707.89329000004</v>
      </c>
      <c r="G5" s="15">
        <f t="shared" ref="G5:G68" si="1">IFERROR(D5/F5,"-")</f>
        <v>1.1578905320768054</v>
      </c>
    </row>
    <row r="6" spans="1:9" ht="46.5" thickBot="1" x14ac:dyDescent="0.4">
      <c r="A6" s="10" t="s">
        <v>72</v>
      </c>
      <c r="B6" s="8" t="s">
        <v>5</v>
      </c>
      <c r="C6" s="11">
        <v>176214.39999999999</v>
      </c>
      <c r="D6" s="11">
        <v>37472.788099999998</v>
      </c>
      <c r="E6" s="16">
        <f t="shared" si="0"/>
        <v>0.21265451688397768</v>
      </c>
      <c r="F6" s="11">
        <v>27954.75388</v>
      </c>
      <c r="G6" s="16">
        <f t="shared" si="1"/>
        <v>1.340479986368601</v>
      </c>
      <c r="H6" s="19"/>
      <c r="I6" s="19"/>
    </row>
    <row r="7" spans="1:9" ht="46.5" thickBot="1" x14ac:dyDescent="0.4">
      <c r="A7" s="10" t="s">
        <v>73</v>
      </c>
      <c r="B7" s="8" t="s">
        <v>6</v>
      </c>
      <c r="C7" s="11">
        <v>536513.39999999991</v>
      </c>
      <c r="D7" s="11">
        <v>81918.563299999994</v>
      </c>
      <c r="E7" s="16">
        <f t="shared" si="0"/>
        <v>0.1526868915110042</v>
      </c>
      <c r="F7" s="11">
        <v>65297.608009999996</v>
      </c>
      <c r="G7" s="16">
        <f t="shared" si="1"/>
        <v>1.254541564331952</v>
      </c>
      <c r="H7" s="19"/>
      <c r="I7" s="19"/>
    </row>
    <row r="8" spans="1:9" ht="15" thickBot="1" x14ac:dyDescent="0.4">
      <c r="A8" s="10" t="s">
        <v>74</v>
      </c>
      <c r="B8" s="8" t="s">
        <v>7</v>
      </c>
      <c r="C8" s="11">
        <v>371551.7</v>
      </c>
      <c r="D8" s="11">
        <v>56470.82647</v>
      </c>
      <c r="E8" s="16">
        <f t="shared" si="0"/>
        <v>0.1519864569856631</v>
      </c>
      <c r="F8" s="11">
        <v>52811.842979999994</v>
      </c>
      <c r="G8" s="16">
        <f t="shared" si="1"/>
        <v>1.0692833895493039</v>
      </c>
      <c r="H8" s="19"/>
      <c r="I8" s="20"/>
    </row>
    <row r="9" spans="1:9" ht="35" thickBot="1" x14ac:dyDescent="0.4">
      <c r="A9" s="10" t="s">
        <v>75</v>
      </c>
      <c r="B9" s="8" t="s">
        <v>8</v>
      </c>
      <c r="C9" s="11">
        <v>338948.60000000003</v>
      </c>
      <c r="D9" s="11">
        <v>58485.690289999999</v>
      </c>
      <c r="E9" s="16">
        <f t="shared" si="0"/>
        <v>0.17255032264479037</v>
      </c>
      <c r="F9" s="11">
        <v>54918.915560000001</v>
      </c>
      <c r="G9" s="16">
        <f t="shared" si="1"/>
        <v>1.0649461973826344</v>
      </c>
      <c r="I9" s="20"/>
    </row>
    <row r="10" spans="1:9" ht="15" thickBot="1" x14ac:dyDescent="0.4">
      <c r="A10" s="10" t="s">
        <v>76</v>
      </c>
      <c r="B10" s="8" t="s">
        <v>9</v>
      </c>
      <c r="C10" s="11">
        <v>298324.40000000002</v>
      </c>
      <c r="D10" s="11">
        <v>12260.788980000001</v>
      </c>
      <c r="E10" s="16">
        <f t="shared" si="0"/>
        <v>4.1098847362133303E-2</v>
      </c>
      <c r="F10" s="11">
        <v>11789.38759</v>
      </c>
      <c r="G10" s="16">
        <f t="shared" si="1"/>
        <v>1.0399852313278641</v>
      </c>
      <c r="I10" s="19"/>
    </row>
    <row r="11" spans="1:9" ht="15" thickBot="1" x14ac:dyDescent="0.4">
      <c r="A11" s="10" t="s">
        <v>77</v>
      </c>
      <c r="B11" s="8" t="s">
        <v>10</v>
      </c>
      <c r="C11" s="11">
        <v>3355640.9999999995</v>
      </c>
      <c r="D11" s="11">
        <v>0</v>
      </c>
      <c r="E11" s="16">
        <f t="shared" si="0"/>
        <v>0</v>
      </c>
      <c r="F11" s="11">
        <v>0</v>
      </c>
      <c r="G11" s="16" t="str">
        <f t="shared" si="1"/>
        <v>-</v>
      </c>
      <c r="I11" s="19"/>
    </row>
    <row r="12" spans="1:9" ht="23.5" thickBot="1" x14ac:dyDescent="0.4">
      <c r="A12" s="10" t="s">
        <v>78</v>
      </c>
      <c r="B12" s="8" t="s">
        <v>11</v>
      </c>
      <c r="C12" s="11">
        <v>450</v>
      </c>
      <c r="D12" s="11">
        <v>0</v>
      </c>
      <c r="E12" s="16">
        <f t="shared" si="0"/>
        <v>0</v>
      </c>
      <c r="F12" s="11">
        <v>0</v>
      </c>
      <c r="G12" s="16" t="str">
        <f t="shared" si="1"/>
        <v>-</v>
      </c>
    </row>
    <row r="13" spans="1:9" ht="15" thickBot="1" x14ac:dyDescent="0.4">
      <c r="A13" s="10" t="s">
        <v>79</v>
      </c>
      <c r="B13" s="8" t="s">
        <v>12</v>
      </c>
      <c r="C13" s="11">
        <v>2980133.4999999991</v>
      </c>
      <c r="D13" s="11">
        <v>323893.14757999999</v>
      </c>
      <c r="E13" s="16">
        <f t="shared" si="0"/>
        <v>0.10868410679588686</v>
      </c>
      <c r="F13" s="11">
        <v>279935.38526999997</v>
      </c>
      <c r="G13" s="16">
        <f t="shared" si="1"/>
        <v>1.1570282451702287</v>
      </c>
    </row>
    <row r="14" spans="1:9" ht="15" thickBot="1" x14ac:dyDescent="0.4">
      <c r="A14" s="9" t="s">
        <v>80</v>
      </c>
      <c r="B14" s="6" t="s">
        <v>13</v>
      </c>
      <c r="C14" s="12">
        <f>C15</f>
        <v>53877.5</v>
      </c>
      <c r="D14" s="12">
        <v>11732.46653</v>
      </c>
      <c r="E14" s="15">
        <f t="shared" si="0"/>
        <v>0.21776189559649203</v>
      </c>
      <c r="F14" s="12">
        <v>7571.5162</v>
      </c>
      <c r="G14" s="15">
        <f t="shared" si="1"/>
        <v>1.5495531172475072</v>
      </c>
    </row>
    <row r="15" spans="1:9" ht="15" thickBot="1" x14ac:dyDescent="0.4">
      <c r="A15" s="10" t="s">
        <v>81</v>
      </c>
      <c r="B15" s="8" t="s">
        <v>14</v>
      </c>
      <c r="C15" s="11">
        <v>53877.5</v>
      </c>
      <c r="D15" s="11">
        <v>11732.46653</v>
      </c>
      <c r="E15" s="16">
        <f t="shared" si="0"/>
        <v>0.21776189559649203</v>
      </c>
      <c r="F15" s="11">
        <v>7571.5162</v>
      </c>
      <c r="G15" s="16">
        <f t="shared" si="1"/>
        <v>1.5495531172475072</v>
      </c>
    </row>
    <row r="16" spans="1:9" ht="23.5" thickBot="1" x14ac:dyDescent="0.4">
      <c r="A16" s="9" t="s">
        <v>82</v>
      </c>
      <c r="B16" s="6" t="s">
        <v>15</v>
      </c>
      <c r="C16" s="12">
        <f>SUM(C17:C20)</f>
        <v>1511069.6</v>
      </c>
      <c r="D16" s="12">
        <f>SUM(D17:D20)</f>
        <v>445919.40323999996</v>
      </c>
      <c r="E16" s="15">
        <f t="shared" si="0"/>
        <v>0.29510182935319451</v>
      </c>
      <c r="F16" s="12">
        <v>100749.15234</v>
      </c>
      <c r="G16" s="15">
        <f t="shared" si="1"/>
        <v>4.4260362780537115</v>
      </c>
    </row>
    <row r="17" spans="1:9" ht="15" thickBot="1" x14ac:dyDescent="0.4">
      <c r="A17" s="10" t="s">
        <v>120</v>
      </c>
      <c r="B17" s="8" t="s">
        <v>123</v>
      </c>
      <c r="C17" s="11">
        <v>145754.40000000002</v>
      </c>
      <c r="D17" s="11">
        <v>27393.10555</v>
      </c>
      <c r="E17" s="16">
        <f t="shared" si="0"/>
        <v>0.18794016201226169</v>
      </c>
      <c r="F17" s="11">
        <v>25592.152180000001</v>
      </c>
      <c r="G17" s="16">
        <f t="shared" si="1"/>
        <v>1.070371313726691</v>
      </c>
    </row>
    <row r="18" spans="1:9" ht="15" thickBot="1" x14ac:dyDescent="0.4">
      <c r="A18" s="10" t="s">
        <v>83</v>
      </c>
      <c r="B18" s="8" t="s">
        <v>134</v>
      </c>
      <c r="C18" s="11">
        <v>174516.80000000002</v>
      </c>
      <c r="D18" s="11">
        <v>24687.109510000002</v>
      </c>
      <c r="E18" s="16">
        <f t="shared" si="0"/>
        <v>0.14145978788288577</v>
      </c>
      <c r="F18" s="11">
        <v>17186.286359999998</v>
      </c>
      <c r="G18" s="16">
        <f t="shared" si="1"/>
        <v>1.4364423466990344</v>
      </c>
    </row>
    <row r="19" spans="1:9" ht="35" thickBot="1" x14ac:dyDescent="0.4">
      <c r="A19" s="17" t="s">
        <v>118</v>
      </c>
      <c r="B19" s="18" t="s">
        <v>135</v>
      </c>
      <c r="C19" s="11">
        <v>591650.80000000005</v>
      </c>
      <c r="D19" s="11">
        <v>121150.54928000001</v>
      </c>
      <c r="E19" s="16">
        <f t="shared" si="0"/>
        <v>0.20476698295683873</v>
      </c>
      <c r="F19" s="11">
        <v>54560.063799999996</v>
      </c>
      <c r="G19" s="16">
        <f t="shared" si="1"/>
        <v>2.2204986732438536</v>
      </c>
    </row>
    <row r="20" spans="1:9" ht="23.5" thickBot="1" x14ac:dyDescent="0.4">
      <c r="A20" s="10" t="s">
        <v>127</v>
      </c>
      <c r="B20" s="8" t="s">
        <v>126</v>
      </c>
      <c r="C20" s="11">
        <v>599147.59999999986</v>
      </c>
      <c r="D20" s="11">
        <v>272688.63889999996</v>
      </c>
      <c r="E20" s="16">
        <f t="shared" si="0"/>
        <v>0.45512764951407636</v>
      </c>
      <c r="F20" s="11">
        <v>3410.65</v>
      </c>
      <c r="G20" s="16">
        <f t="shared" si="1"/>
        <v>79.952102649055149</v>
      </c>
    </row>
    <row r="21" spans="1:9" ht="15" thickBot="1" x14ac:dyDescent="0.4">
      <c r="A21" s="9" t="s">
        <v>84</v>
      </c>
      <c r="B21" s="6" t="s">
        <v>16</v>
      </c>
      <c r="C21" s="12">
        <f>SUM(C22:C30)</f>
        <v>24725962.500000004</v>
      </c>
      <c r="D21" s="12">
        <f>SUM(D22:D30)</f>
        <v>3156658.0281099998</v>
      </c>
      <c r="E21" s="15">
        <f t="shared" si="0"/>
        <v>0.12766572901297571</v>
      </c>
      <c r="F21" s="12">
        <v>2269566.0161899999</v>
      </c>
      <c r="G21" s="15">
        <f t="shared" si="1"/>
        <v>1.390864158870863</v>
      </c>
    </row>
    <row r="22" spans="1:9" ht="15" thickBot="1" x14ac:dyDescent="0.4">
      <c r="A22" s="10" t="s">
        <v>85</v>
      </c>
      <c r="B22" s="8" t="s">
        <v>17</v>
      </c>
      <c r="C22" s="11">
        <v>546109</v>
      </c>
      <c r="D22" s="11">
        <v>85363.538310000004</v>
      </c>
      <c r="E22" s="16">
        <f t="shared" si="0"/>
        <v>0.15631227156117186</v>
      </c>
      <c r="F22" s="11">
        <v>73843.95934999999</v>
      </c>
      <c r="G22" s="16">
        <f t="shared" si="1"/>
        <v>1.1559989342581212</v>
      </c>
    </row>
    <row r="23" spans="1:9" ht="15" thickBot="1" x14ac:dyDescent="0.4">
      <c r="A23" s="17" t="s">
        <v>131</v>
      </c>
      <c r="B23" s="18" t="s">
        <v>133</v>
      </c>
      <c r="C23" s="11">
        <v>5050.5000000000009</v>
      </c>
      <c r="D23" s="11">
        <v>0</v>
      </c>
      <c r="E23" s="16">
        <f>IFERROR(D23/C23,"-")</f>
        <v>0</v>
      </c>
      <c r="F23" s="11">
        <v>0</v>
      </c>
      <c r="G23" s="16" t="str">
        <f t="shared" si="1"/>
        <v>-</v>
      </c>
    </row>
    <row r="24" spans="1:9" ht="15" thickBot="1" x14ac:dyDescent="0.4">
      <c r="A24" s="10" t="s">
        <v>86</v>
      </c>
      <c r="B24" s="8" t="s">
        <v>18</v>
      </c>
      <c r="C24" s="11">
        <v>4631025.1000000015</v>
      </c>
      <c r="D24" s="11">
        <v>137294.26689</v>
      </c>
      <c r="E24" s="16">
        <f t="shared" si="0"/>
        <v>2.9646625514942675E-2</v>
      </c>
      <c r="F24" s="11">
        <v>563286.91789000004</v>
      </c>
      <c r="G24" s="16">
        <f t="shared" si="1"/>
        <v>0.24373771612571188</v>
      </c>
    </row>
    <row r="25" spans="1:9" ht="15" thickBot="1" x14ac:dyDescent="0.4">
      <c r="A25" s="10" t="s">
        <v>119</v>
      </c>
      <c r="B25" s="8" t="s">
        <v>19</v>
      </c>
      <c r="C25" s="11">
        <v>60478.400000000001</v>
      </c>
      <c r="D25" s="11">
        <v>10205.18764</v>
      </c>
      <c r="E25" s="16">
        <f t="shared" si="0"/>
        <v>0.16874103217016323</v>
      </c>
      <c r="F25" s="11">
        <v>6087.5841799999998</v>
      </c>
      <c r="G25" s="16">
        <f t="shared" si="1"/>
        <v>1.6763936790439586</v>
      </c>
    </row>
    <row r="26" spans="1:9" ht="15" thickBot="1" x14ac:dyDescent="0.4">
      <c r="A26" s="10" t="s">
        <v>87</v>
      </c>
      <c r="B26" s="8" t="s">
        <v>20</v>
      </c>
      <c r="C26" s="11">
        <v>451895.1</v>
      </c>
      <c r="D26" s="11">
        <v>36989.954239999999</v>
      </c>
      <c r="E26" s="16">
        <f t="shared" si="0"/>
        <v>8.1855178867839024E-2</v>
      </c>
      <c r="F26" s="11">
        <v>31705.338199999998</v>
      </c>
      <c r="G26" s="16">
        <f t="shared" si="1"/>
        <v>1.1666790622659247</v>
      </c>
    </row>
    <row r="27" spans="1:9" ht="15" thickBot="1" x14ac:dyDescent="0.4">
      <c r="A27" s="10" t="s">
        <v>88</v>
      </c>
      <c r="B27" s="8" t="s">
        <v>21</v>
      </c>
      <c r="C27" s="11">
        <v>2135897.5</v>
      </c>
      <c r="D27" s="11">
        <v>285451.44514999999</v>
      </c>
      <c r="E27" s="16">
        <f t="shared" si="0"/>
        <v>0.13364473021294326</v>
      </c>
      <c r="F27" s="11">
        <v>171873.94151</v>
      </c>
      <c r="G27" s="16">
        <f t="shared" si="1"/>
        <v>1.6608186362758883</v>
      </c>
    </row>
    <row r="28" spans="1:9" ht="15" thickBot="1" x14ac:dyDescent="0.4">
      <c r="A28" s="10" t="s">
        <v>89</v>
      </c>
      <c r="B28" s="8" t="s">
        <v>22</v>
      </c>
      <c r="C28" s="11">
        <v>11753597.700000003</v>
      </c>
      <c r="D28" s="11">
        <v>1676753.68597</v>
      </c>
      <c r="E28" s="16">
        <f t="shared" si="0"/>
        <v>0.14265876106768566</v>
      </c>
      <c r="F28" s="11">
        <v>1109471.56103</v>
      </c>
      <c r="G28" s="16">
        <f t="shared" si="1"/>
        <v>1.5113083965968017</v>
      </c>
    </row>
    <row r="29" spans="1:9" ht="15" thickBot="1" x14ac:dyDescent="0.4">
      <c r="A29" s="10" t="s">
        <v>130</v>
      </c>
      <c r="B29" s="8" t="s">
        <v>132</v>
      </c>
      <c r="C29" s="11">
        <v>2153481</v>
      </c>
      <c r="D29" s="11">
        <v>538307.72737999994</v>
      </c>
      <c r="E29" s="16">
        <f t="shared" si="0"/>
        <v>0.24997096671853614</v>
      </c>
      <c r="F29" s="11">
        <v>201920.13806</v>
      </c>
      <c r="G29" s="16">
        <f t="shared" si="1"/>
        <v>2.6659437367264642</v>
      </c>
    </row>
    <row r="30" spans="1:9" ht="23.25" customHeight="1" thickBot="1" x14ac:dyDescent="0.4">
      <c r="A30" s="10" t="s">
        <v>90</v>
      </c>
      <c r="B30" s="8" t="s">
        <v>23</v>
      </c>
      <c r="C30" s="11">
        <v>2988428.2</v>
      </c>
      <c r="D30" s="11">
        <v>386292.22252999997</v>
      </c>
      <c r="E30" s="16">
        <f t="shared" si="0"/>
        <v>0.12926267478335265</v>
      </c>
      <c r="F30" s="11">
        <v>111376.57597000001</v>
      </c>
      <c r="G30" s="16">
        <f t="shared" si="1"/>
        <v>3.4683434929266479</v>
      </c>
      <c r="H30" s="19"/>
      <c r="I30" s="19"/>
    </row>
    <row r="31" spans="1:9" ht="15" thickBot="1" x14ac:dyDescent="0.4">
      <c r="A31" s="9" t="s">
        <v>91</v>
      </c>
      <c r="B31" s="6" t="s">
        <v>24</v>
      </c>
      <c r="C31" s="12">
        <f>SUM(C32:C35)</f>
        <v>8058421.6999999993</v>
      </c>
      <c r="D31" s="12">
        <f>SUM(D32:D35)</f>
        <v>404659.10256000003</v>
      </c>
      <c r="E31" s="15">
        <f t="shared" si="0"/>
        <v>5.0215677166659083E-2</v>
      </c>
      <c r="F31" s="12">
        <v>335852.14502999996</v>
      </c>
      <c r="G31" s="15">
        <f t="shared" si="1"/>
        <v>1.2048727648407722</v>
      </c>
      <c r="H31" s="19"/>
      <c r="I31" s="19"/>
    </row>
    <row r="32" spans="1:9" ht="15" thickBot="1" x14ac:dyDescent="0.4">
      <c r="A32" s="10" t="s">
        <v>92</v>
      </c>
      <c r="B32" s="8" t="s">
        <v>25</v>
      </c>
      <c r="C32" s="11">
        <v>1566476</v>
      </c>
      <c r="D32" s="11">
        <v>120251.9</v>
      </c>
      <c r="E32" s="16">
        <f t="shared" si="0"/>
        <v>7.6765874485150098E-2</v>
      </c>
      <c r="F32" s="11">
        <v>119920.35706000001</v>
      </c>
      <c r="G32" s="16">
        <f t="shared" si="1"/>
        <v>1.0027646927354803</v>
      </c>
      <c r="H32" s="19"/>
    </row>
    <row r="33" spans="1:9" ht="15" thickBot="1" x14ac:dyDescent="0.4">
      <c r="A33" s="10" t="s">
        <v>93</v>
      </c>
      <c r="B33" s="8" t="s">
        <v>26</v>
      </c>
      <c r="C33" s="11">
        <v>5068893.9999999991</v>
      </c>
      <c r="D33" s="11">
        <v>232282.60355999999</v>
      </c>
      <c r="E33" s="16">
        <f t="shared" si="0"/>
        <v>4.5825105744961334E-2</v>
      </c>
      <c r="F33" s="11">
        <v>182254.25639</v>
      </c>
      <c r="G33" s="16">
        <f t="shared" si="1"/>
        <v>1.2744975517221719</v>
      </c>
    </row>
    <row r="34" spans="1:9" ht="15" thickBot="1" x14ac:dyDescent="0.4">
      <c r="A34" s="10" t="s">
        <v>94</v>
      </c>
      <c r="B34" s="8" t="s">
        <v>27</v>
      </c>
      <c r="C34" s="11">
        <v>1208060.1000000001</v>
      </c>
      <c r="D34" s="11">
        <v>18176.805410000001</v>
      </c>
      <c r="E34" s="16">
        <f t="shared" si="0"/>
        <v>1.5046275768895934E-2</v>
      </c>
      <c r="F34" s="11">
        <v>4459.9108499999993</v>
      </c>
      <c r="G34" s="16">
        <f t="shared" si="1"/>
        <v>4.0755983743486723</v>
      </c>
    </row>
    <row r="35" spans="1:9" ht="23.5" thickBot="1" x14ac:dyDescent="0.4">
      <c r="A35" s="10" t="s">
        <v>95</v>
      </c>
      <c r="B35" s="8" t="s">
        <v>28</v>
      </c>
      <c r="C35" s="11">
        <v>214991.6</v>
      </c>
      <c r="D35" s="11">
        <v>33947.793590000001</v>
      </c>
      <c r="E35" s="16">
        <f t="shared" si="0"/>
        <v>0.15790288360103372</v>
      </c>
      <c r="F35" s="11">
        <v>29217.620729999999</v>
      </c>
      <c r="G35" s="16">
        <f t="shared" si="1"/>
        <v>1.1618945260365834</v>
      </c>
    </row>
    <row r="36" spans="1:9" ht="15" thickBot="1" x14ac:dyDescent="0.4">
      <c r="A36" s="9" t="s">
        <v>96</v>
      </c>
      <c r="B36" s="6" t="s">
        <v>29</v>
      </c>
      <c r="C36" s="12">
        <f>SUM(C37:C39)</f>
        <v>974752.99999999988</v>
      </c>
      <c r="D36" s="12">
        <f>SUM(D37:D39)</f>
        <v>492229.56568000006</v>
      </c>
      <c r="E36" s="15">
        <f t="shared" si="0"/>
        <v>0.5049787645485575</v>
      </c>
      <c r="F36" s="12">
        <v>45683.62124</v>
      </c>
      <c r="G36" s="15">
        <f t="shared" si="1"/>
        <v>10.77474929349537</v>
      </c>
    </row>
    <row r="37" spans="1:9" ht="15" thickBot="1" x14ac:dyDescent="0.4">
      <c r="A37" s="10" t="s">
        <v>128</v>
      </c>
      <c r="B37" s="8" t="s">
        <v>129</v>
      </c>
      <c r="C37" s="11">
        <v>200135.5</v>
      </c>
      <c r="D37" s="11">
        <v>0</v>
      </c>
      <c r="E37" s="16">
        <f t="shared" si="0"/>
        <v>0</v>
      </c>
      <c r="F37" s="11">
        <v>0</v>
      </c>
      <c r="G37" s="16" t="str">
        <f t="shared" si="1"/>
        <v>-</v>
      </c>
    </row>
    <row r="38" spans="1:9" ht="23.5" thickBot="1" x14ac:dyDescent="0.4">
      <c r="A38" s="10" t="s">
        <v>97</v>
      </c>
      <c r="B38" s="8" t="s">
        <v>30</v>
      </c>
      <c r="C38" s="11">
        <v>53078.6</v>
      </c>
      <c r="D38" s="11">
        <v>3137.3852000000002</v>
      </c>
      <c r="E38" s="16">
        <f t="shared" si="0"/>
        <v>5.910828846277031E-2</v>
      </c>
      <c r="F38" s="11">
        <v>2795.5881199999999</v>
      </c>
      <c r="G38" s="16">
        <f t="shared" si="1"/>
        <v>1.1222630320807059</v>
      </c>
    </row>
    <row r="39" spans="1:9" ht="15" thickBot="1" x14ac:dyDescent="0.4">
      <c r="A39" s="10" t="s">
        <v>98</v>
      </c>
      <c r="B39" s="8" t="s">
        <v>31</v>
      </c>
      <c r="C39" s="11">
        <v>721538.89999999991</v>
      </c>
      <c r="D39" s="11">
        <v>489092.18048000004</v>
      </c>
      <c r="E39" s="16">
        <f t="shared" si="0"/>
        <v>0.67784589365867887</v>
      </c>
      <c r="F39" s="11">
        <v>42888.03312</v>
      </c>
      <c r="G39" s="16">
        <f t="shared" si="1"/>
        <v>11.403931234419828</v>
      </c>
    </row>
    <row r="40" spans="1:9" ht="15" thickBot="1" x14ac:dyDescent="0.4">
      <c r="A40" s="9" t="s">
        <v>99</v>
      </c>
      <c r="B40" s="6" t="s">
        <v>32</v>
      </c>
      <c r="C40" s="12">
        <f>SUM(C41:C49)</f>
        <v>40324040.509999998</v>
      </c>
      <c r="D40" s="12">
        <f>SUM(D41:D49)</f>
        <v>8095567.5152899995</v>
      </c>
      <c r="E40" s="15">
        <f t="shared" si="0"/>
        <v>0.20076280583247536</v>
      </c>
      <c r="F40" s="12">
        <v>6226061.4585100003</v>
      </c>
      <c r="G40" s="15">
        <f t="shared" si="1"/>
        <v>1.3002710572708358</v>
      </c>
      <c r="H40" s="19"/>
    </row>
    <row r="41" spans="1:9" ht="15" thickBot="1" x14ac:dyDescent="0.4">
      <c r="A41" s="10" t="s">
        <v>100</v>
      </c>
      <c r="B41" s="8" t="s">
        <v>33</v>
      </c>
      <c r="C41" s="11">
        <v>8390813.0999999996</v>
      </c>
      <c r="D41" s="11">
        <v>2291083.4400599999</v>
      </c>
      <c r="E41" s="16">
        <f t="shared" si="0"/>
        <v>0.27304665385289062</v>
      </c>
      <c r="F41" s="11">
        <v>1685863.4308199999</v>
      </c>
      <c r="G41" s="16">
        <f t="shared" si="1"/>
        <v>1.3589970564493605</v>
      </c>
      <c r="H41" s="19"/>
    </row>
    <row r="42" spans="1:9" ht="15" thickBot="1" x14ac:dyDescent="0.4">
      <c r="A42" s="10" t="s">
        <v>101</v>
      </c>
      <c r="B42" s="8" t="s">
        <v>34</v>
      </c>
      <c r="C42" s="11">
        <v>26644847.310000006</v>
      </c>
      <c r="D42" s="11">
        <v>4910370.5906800004</v>
      </c>
      <c r="E42" s="16">
        <f t="shared" si="0"/>
        <v>0.18428968774150575</v>
      </c>
      <c r="F42" s="11">
        <v>3741424.1758499998</v>
      </c>
      <c r="G42" s="16">
        <f t="shared" si="1"/>
        <v>1.3124335439898183</v>
      </c>
      <c r="H42" s="19"/>
    </row>
    <row r="43" spans="1:9" ht="15" thickBot="1" x14ac:dyDescent="0.4">
      <c r="A43" s="10" t="s">
        <v>102</v>
      </c>
      <c r="B43" s="8" t="s">
        <v>35</v>
      </c>
      <c r="C43" s="11">
        <v>1076059.4000000001</v>
      </c>
      <c r="D43" s="11">
        <v>73371.434819999995</v>
      </c>
      <c r="E43" s="16">
        <f t="shared" si="0"/>
        <v>6.818530168501849E-2</v>
      </c>
      <c r="F43" s="11">
        <v>47561.657469999998</v>
      </c>
      <c r="G43" s="16">
        <f t="shared" si="1"/>
        <v>1.5426593336508463</v>
      </c>
      <c r="H43" s="19"/>
    </row>
    <row r="44" spans="1:9" ht="15" thickBot="1" x14ac:dyDescent="0.4">
      <c r="A44" s="10" t="s">
        <v>103</v>
      </c>
      <c r="B44" s="8" t="s">
        <v>36</v>
      </c>
      <c r="C44" s="11">
        <v>2770138.8</v>
      </c>
      <c r="D44" s="11">
        <v>601760.81848000002</v>
      </c>
      <c r="E44" s="16">
        <f t="shared" si="0"/>
        <v>0.21723128764522559</v>
      </c>
      <c r="F44" s="11">
        <v>563648.35696</v>
      </c>
      <c r="G44" s="16">
        <f t="shared" si="1"/>
        <v>1.0676174445456685</v>
      </c>
      <c r="H44" s="19"/>
      <c r="I44" s="19"/>
    </row>
    <row r="45" spans="1:9" ht="23.5" thickBot="1" x14ac:dyDescent="0.4">
      <c r="A45" s="10" t="s">
        <v>104</v>
      </c>
      <c r="B45" s="8" t="s">
        <v>37</v>
      </c>
      <c r="C45" s="11">
        <v>160651.9</v>
      </c>
      <c r="D45" s="11">
        <v>48128.442999999999</v>
      </c>
      <c r="E45" s="16">
        <f t="shared" si="0"/>
        <v>0.29958215869217858</v>
      </c>
      <c r="F45" s="11">
        <v>31570.1</v>
      </c>
      <c r="G45" s="16">
        <f t="shared" si="1"/>
        <v>1.5244944742018556</v>
      </c>
      <c r="I45" s="19"/>
    </row>
    <row r="46" spans="1:9" ht="15" thickBot="1" x14ac:dyDescent="0.4">
      <c r="A46" s="10" t="s">
        <v>105</v>
      </c>
      <c r="B46" s="8" t="s">
        <v>38</v>
      </c>
      <c r="C46" s="11">
        <v>145149</v>
      </c>
      <c r="D46" s="11">
        <v>33177.550000000003</v>
      </c>
      <c r="E46" s="16">
        <f t="shared" si="0"/>
        <v>0.2285758083073256</v>
      </c>
      <c r="F46" s="11">
        <v>31341.8</v>
      </c>
      <c r="G46" s="16">
        <f t="shared" si="1"/>
        <v>1.0585719390717829</v>
      </c>
      <c r="I46" s="19"/>
    </row>
    <row r="47" spans="1:9" ht="15" thickBot="1" x14ac:dyDescent="0.4">
      <c r="A47" s="10" t="s">
        <v>106</v>
      </c>
      <c r="B47" s="8" t="s">
        <v>39</v>
      </c>
      <c r="C47" s="11">
        <v>383509.4</v>
      </c>
      <c r="D47" s="11">
        <v>29822.799999999999</v>
      </c>
      <c r="E47" s="16">
        <f t="shared" si="0"/>
        <v>7.7762891861320738E-2</v>
      </c>
      <c r="F47" s="11">
        <v>38531.963000000003</v>
      </c>
      <c r="G47" s="16">
        <f t="shared" si="1"/>
        <v>0.77397562122646069</v>
      </c>
      <c r="I47" s="19"/>
    </row>
    <row r="48" spans="1:9" ht="23.5" thickBot="1" x14ac:dyDescent="0.4">
      <c r="A48" s="10" t="s">
        <v>121</v>
      </c>
      <c r="B48" s="8" t="s">
        <v>124</v>
      </c>
      <c r="C48" s="11">
        <v>98359.4</v>
      </c>
      <c r="D48" s="11">
        <v>26500</v>
      </c>
      <c r="E48" s="16">
        <f t="shared" si="0"/>
        <v>0.26942010626335666</v>
      </c>
      <c r="F48" s="11">
        <v>23043.7</v>
      </c>
      <c r="G48" s="16">
        <f t="shared" si="1"/>
        <v>1.1499889340687477</v>
      </c>
    </row>
    <row r="49" spans="1:9" ht="15" thickBot="1" x14ac:dyDescent="0.4">
      <c r="A49" s="10" t="s">
        <v>107</v>
      </c>
      <c r="B49" s="8" t="s">
        <v>40</v>
      </c>
      <c r="C49" s="11">
        <v>654512.19999999995</v>
      </c>
      <c r="D49" s="11">
        <v>81352.438250000007</v>
      </c>
      <c r="E49" s="16">
        <f t="shared" si="0"/>
        <v>0.12429476219083466</v>
      </c>
      <c r="F49" s="11">
        <v>63076.274409999998</v>
      </c>
      <c r="G49" s="16">
        <f t="shared" si="1"/>
        <v>1.2897470405624105</v>
      </c>
      <c r="I49" s="19"/>
    </row>
    <row r="50" spans="1:9" ht="15" thickBot="1" x14ac:dyDescent="0.4">
      <c r="A50" s="9" t="s">
        <v>108</v>
      </c>
      <c r="B50" s="6" t="s">
        <v>41</v>
      </c>
      <c r="C50" s="12">
        <f>SUM(C51:C52)</f>
        <v>3176383.0999999996</v>
      </c>
      <c r="D50" s="12">
        <f>SUM(D51:D52)</f>
        <v>512444.89210999996</v>
      </c>
      <c r="E50" s="15">
        <f t="shared" si="0"/>
        <v>0.16132968725025643</v>
      </c>
      <c r="F50" s="12">
        <v>400048.32814999996</v>
      </c>
      <c r="G50" s="15">
        <f t="shared" si="1"/>
        <v>1.2809574645137785</v>
      </c>
    </row>
    <row r="51" spans="1:9" ht="15" thickBot="1" x14ac:dyDescent="0.4">
      <c r="A51" s="10" t="s">
        <v>109</v>
      </c>
      <c r="B51" s="8" t="s">
        <v>42</v>
      </c>
      <c r="C51" s="11">
        <v>2973855.6999999997</v>
      </c>
      <c r="D51" s="11">
        <v>469421.60975999996</v>
      </c>
      <c r="E51" s="16">
        <f t="shared" si="0"/>
        <v>0.15784949140605578</v>
      </c>
      <c r="F51" s="11">
        <v>365943.72888000001</v>
      </c>
      <c r="G51" s="16">
        <f t="shared" si="1"/>
        <v>1.2827699253016367</v>
      </c>
    </row>
    <row r="52" spans="1:9" ht="15" thickBot="1" x14ac:dyDescent="0.4">
      <c r="A52" s="10" t="s">
        <v>110</v>
      </c>
      <c r="B52" s="8" t="s">
        <v>43</v>
      </c>
      <c r="C52" s="11">
        <v>202527.40000000002</v>
      </c>
      <c r="D52" s="11">
        <v>43023.282350000001</v>
      </c>
      <c r="E52" s="16">
        <f t="shared" si="0"/>
        <v>0.21243190970703221</v>
      </c>
      <c r="F52" s="11">
        <v>34104.599270000006</v>
      </c>
      <c r="G52" s="16">
        <f t="shared" si="1"/>
        <v>1.2615096869894988</v>
      </c>
    </row>
    <row r="53" spans="1:9" ht="15" thickBot="1" x14ac:dyDescent="0.4">
      <c r="A53" s="9" t="s">
        <v>111</v>
      </c>
      <c r="B53" s="6" t="s">
        <v>44</v>
      </c>
      <c r="C53" s="12">
        <f>SUM(C54:C60)</f>
        <v>9502040.6999999993</v>
      </c>
      <c r="D53" s="12">
        <f>SUM(D54:D60)</f>
        <v>1528305.8850100001</v>
      </c>
      <c r="E53" s="15">
        <f t="shared" si="0"/>
        <v>0.16083975361313704</v>
      </c>
      <c r="F53" s="12">
        <v>1448674.1928800002</v>
      </c>
      <c r="G53" s="15">
        <f t="shared" si="1"/>
        <v>1.0549686689535693</v>
      </c>
    </row>
    <row r="54" spans="1:9" ht="15" thickBot="1" x14ac:dyDescent="0.4">
      <c r="A54" s="10" t="s">
        <v>112</v>
      </c>
      <c r="B54" s="8" t="s">
        <v>45</v>
      </c>
      <c r="C54" s="11">
        <v>4619381.8999999994</v>
      </c>
      <c r="D54" s="11">
        <v>672850.18569000007</v>
      </c>
      <c r="E54" s="16">
        <f t="shared" si="0"/>
        <v>0.14565805561345777</v>
      </c>
      <c r="F54" s="11">
        <v>702897.77099999995</v>
      </c>
      <c r="G54" s="16">
        <f t="shared" si="1"/>
        <v>0.95725184151992437</v>
      </c>
    </row>
    <row r="55" spans="1:9" ht="15" thickBot="1" x14ac:dyDescent="0.4">
      <c r="A55" s="10" t="s">
        <v>113</v>
      </c>
      <c r="B55" s="8" t="s">
        <v>46</v>
      </c>
      <c r="C55" s="11">
        <v>1985145.4</v>
      </c>
      <c r="D55" s="11">
        <v>346695.82488999999</v>
      </c>
      <c r="E55" s="16">
        <f t="shared" si="0"/>
        <v>0.17464505365198943</v>
      </c>
      <c r="F55" s="11">
        <v>313846.20622000005</v>
      </c>
      <c r="G55" s="16">
        <f t="shared" si="1"/>
        <v>1.1046678851582898</v>
      </c>
    </row>
    <row r="56" spans="1:9" ht="23.5" thickBot="1" x14ac:dyDescent="0.4">
      <c r="A56" s="10" t="s">
        <v>122</v>
      </c>
      <c r="B56" s="8" t="s">
        <v>125</v>
      </c>
      <c r="C56" s="11">
        <v>49904.6</v>
      </c>
      <c r="D56" s="11">
        <v>11902.347</v>
      </c>
      <c r="E56" s="16">
        <f t="shared" si="0"/>
        <v>0.23850200181947157</v>
      </c>
      <c r="F56" s="11">
        <v>11428.995000000001</v>
      </c>
      <c r="G56" s="16">
        <f t="shared" si="1"/>
        <v>1.0414167649911474</v>
      </c>
    </row>
    <row r="57" spans="1:9" ht="15" thickBot="1" x14ac:dyDescent="0.4">
      <c r="A57" s="10" t="s">
        <v>114</v>
      </c>
      <c r="B57" s="8" t="s">
        <v>47</v>
      </c>
      <c r="C57" s="11">
        <v>465505.5</v>
      </c>
      <c r="D57" s="11">
        <v>94146.168000000005</v>
      </c>
      <c r="E57" s="16">
        <f t="shared" si="0"/>
        <v>0.20224501751321952</v>
      </c>
      <c r="F57" s="11">
        <v>49744.077409999998</v>
      </c>
      <c r="G57" s="16">
        <f t="shared" si="1"/>
        <v>1.8926105961123707</v>
      </c>
    </row>
    <row r="58" spans="1:9" ht="15" thickBot="1" x14ac:dyDescent="0.4">
      <c r="A58" s="10" t="s">
        <v>115</v>
      </c>
      <c r="B58" s="8" t="s">
        <v>48</v>
      </c>
      <c r="C58" s="11">
        <v>309837.69999999995</v>
      </c>
      <c r="D58" s="11">
        <v>57148.481420000004</v>
      </c>
      <c r="E58" s="16">
        <f t="shared" si="0"/>
        <v>0.18444650673562324</v>
      </c>
      <c r="F58" s="11">
        <v>69040.742849999995</v>
      </c>
      <c r="G58" s="16">
        <f t="shared" si="1"/>
        <v>0.82775009452262882</v>
      </c>
    </row>
    <row r="59" spans="1:9" ht="23.5" thickBot="1" x14ac:dyDescent="0.4">
      <c r="A59" s="10" t="s">
        <v>116</v>
      </c>
      <c r="B59" s="8" t="s">
        <v>49</v>
      </c>
      <c r="C59" s="11">
        <v>140941.80000000002</v>
      </c>
      <c r="D59" s="11">
        <v>33931.800000000003</v>
      </c>
      <c r="E59" s="16">
        <f t="shared" si="0"/>
        <v>0.2407504374145924</v>
      </c>
      <c r="F59" s="11">
        <v>30374.924999999999</v>
      </c>
      <c r="G59" s="16">
        <f t="shared" si="1"/>
        <v>1.117099054565567</v>
      </c>
    </row>
    <row r="60" spans="1:9" ht="15" thickBot="1" x14ac:dyDescent="0.4">
      <c r="A60" s="10" t="s">
        <v>117</v>
      </c>
      <c r="B60" s="8" t="s">
        <v>50</v>
      </c>
      <c r="C60" s="11">
        <v>1931323.8</v>
      </c>
      <c r="D60" s="11">
        <v>311631.07801</v>
      </c>
      <c r="E60" s="16">
        <f t="shared" si="0"/>
        <v>0.16135620449041221</v>
      </c>
      <c r="F60" s="11">
        <v>271341.4754</v>
      </c>
      <c r="G60" s="16">
        <f t="shared" si="1"/>
        <v>1.1484830232849836</v>
      </c>
    </row>
    <row r="61" spans="1:9" ht="15" thickBot="1" x14ac:dyDescent="0.4">
      <c r="A61" s="5">
        <v>1000</v>
      </c>
      <c r="B61" s="6" t="s">
        <v>51</v>
      </c>
      <c r="C61" s="12">
        <f>SUM(C62:C66)</f>
        <v>32834070.300000001</v>
      </c>
      <c r="D61" s="12">
        <f>SUM(D62:D66)</f>
        <v>7365186.88846</v>
      </c>
      <c r="E61" s="15">
        <f t="shared" si="0"/>
        <v>0.22431537793412107</v>
      </c>
      <c r="F61" s="12">
        <v>7135173.6846599998</v>
      </c>
      <c r="G61" s="15">
        <f t="shared" si="1"/>
        <v>1.0322365248507557</v>
      </c>
    </row>
    <row r="62" spans="1:9" ht="15" thickBot="1" x14ac:dyDescent="0.4">
      <c r="A62" s="7">
        <v>1001</v>
      </c>
      <c r="B62" s="8" t="s">
        <v>52</v>
      </c>
      <c r="C62" s="11">
        <v>165586.4</v>
      </c>
      <c r="D62" s="11">
        <v>28608.543559999998</v>
      </c>
      <c r="E62" s="16">
        <f t="shared" si="0"/>
        <v>0.1727710944860206</v>
      </c>
      <c r="F62" s="11">
        <v>26564.591079999998</v>
      </c>
      <c r="G62" s="16">
        <f t="shared" si="1"/>
        <v>1.0769427420826687</v>
      </c>
    </row>
    <row r="63" spans="1:9" ht="15" thickBot="1" x14ac:dyDescent="0.4">
      <c r="A63" s="7">
        <v>1002</v>
      </c>
      <c r="B63" s="8" t="s">
        <v>53</v>
      </c>
      <c r="C63" s="11">
        <v>2349639.5999999996</v>
      </c>
      <c r="D63" s="11">
        <v>508733.12757999997</v>
      </c>
      <c r="E63" s="16">
        <f t="shared" si="0"/>
        <v>0.21651538711724133</v>
      </c>
      <c r="F63" s="11">
        <v>440571.71244999999</v>
      </c>
      <c r="G63" s="16">
        <f t="shared" si="1"/>
        <v>1.1547112835523583</v>
      </c>
    </row>
    <row r="64" spans="1:9" ht="15" thickBot="1" x14ac:dyDescent="0.4">
      <c r="A64" s="7">
        <v>1003</v>
      </c>
      <c r="B64" s="8" t="s">
        <v>54</v>
      </c>
      <c r="C64" s="11">
        <v>25129443.400000002</v>
      </c>
      <c r="D64" s="11">
        <v>5997538.5616499996</v>
      </c>
      <c r="E64" s="16">
        <f t="shared" si="0"/>
        <v>0.23866579399247653</v>
      </c>
      <c r="F64" s="11">
        <v>5627839.6221000003</v>
      </c>
      <c r="G64" s="16">
        <f t="shared" si="1"/>
        <v>1.0656910936300008</v>
      </c>
    </row>
    <row r="65" spans="1:8" ht="15" thickBot="1" x14ac:dyDescent="0.4">
      <c r="A65" s="7">
        <v>1004</v>
      </c>
      <c r="B65" s="8" t="s">
        <v>55</v>
      </c>
      <c r="C65" s="11">
        <v>4225522.4999999991</v>
      </c>
      <c r="D65" s="11">
        <v>524277.27829000005</v>
      </c>
      <c r="E65" s="16">
        <f t="shared" si="0"/>
        <v>0.12407395257982892</v>
      </c>
      <c r="F65" s="11">
        <v>1010267.52511</v>
      </c>
      <c r="G65" s="16">
        <f t="shared" si="1"/>
        <v>0.51894895684478781</v>
      </c>
    </row>
    <row r="66" spans="1:8" ht="15" thickBot="1" x14ac:dyDescent="0.4">
      <c r="A66" s="7">
        <v>1006</v>
      </c>
      <c r="B66" s="8" t="s">
        <v>56</v>
      </c>
      <c r="C66" s="11">
        <v>963878.40000000002</v>
      </c>
      <c r="D66" s="11">
        <v>306029.37738000002</v>
      </c>
      <c r="E66" s="16">
        <f t="shared" si="0"/>
        <v>0.31749790988157844</v>
      </c>
      <c r="F66" s="11">
        <v>29930.233920000002</v>
      </c>
      <c r="G66" s="16">
        <f t="shared" si="1"/>
        <v>10.224757287162559</v>
      </c>
    </row>
    <row r="67" spans="1:8" ht="15" thickBot="1" x14ac:dyDescent="0.4">
      <c r="A67" s="5">
        <v>1100</v>
      </c>
      <c r="B67" s="6" t="s">
        <v>57</v>
      </c>
      <c r="C67" s="12">
        <f>SUM(C68:C70)</f>
        <v>2745837.1000000006</v>
      </c>
      <c r="D67" s="12">
        <f>SUM(D68:D70)</f>
        <v>469513.29735999997</v>
      </c>
      <c r="E67" s="15">
        <f t="shared" si="0"/>
        <v>0.17099095112379387</v>
      </c>
      <c r="F67" s="12">
        <v>867808.57183000003</v>
      </c>
      <c r="G67" s="15">
        <f t="shared" si="1"/>
        <v>0.541033256182189</v>
      </c>
    </row>
    <row r="68" spans="1:8" ht="15" thickBot="1" x14ac:dyDescent="0.4">
      <c r="A68" s="7">
        <v>1102</v>
      </c>
      <c r="B68" s="8" t="s">
        <v>58</v>
      </c>
      <c r="C68" s="11">
        <v>1372014.7</v>
      </c>
      <c r="D68" s="11">
        <v>57202.738340000004</v>
      </c>
      <c r="E68" s="16">
        <f t="shared" si="0"/>
        <v>4.1692511268283064E-2</v>
      </c>
      <c r="F68" s="11">
        <v>0</v>
      </c>
      <c r="G68" s="16" t="str">
        <f t="shared" si="1"/>
        <v>-</v>
      </c>
    </row>
    <row r="69" spans="1:8" ht="15" thickBot="1" x14ac:dyDescent="0.4">
      <c r="A69" s="7">
        <v>1103</v>
      </c>
      <c r="B69" s="8" t="s">
        <v>59</v>
      </c>
      <c r="C69" s="11">
        <v>1306926.7000000002</v>
      </c>
      <c r="D69" s="11">
        <v>393373.84181999997</v>
      </c>
      <c r="E69" s="16">
        <f t="shared" ref="E69:E80" si="2">IFERROR(D69/C69,"-")</f>
        <v>0.30099151070982016</v>
      </c>
      <c r="F69" s="11">
        <v>447110.72858999996</v>
      </c>
      <c r="G69" s="16">
        <f t="shared" ref="G69:G80" si="3">IFERROR(D69/F69,"-")</f>
        <v>0.8798130231867537</v>
      </c>
    </row>
    <row r="70" spans="1:8" ht="23.5" thickBot="1" x14ac:dyDescent="0.4">
      <c r="A70" s="7">
        <v>1105</v>
      </c>
      <c r="B70" s="8" t="s">
        <v>60</v>
      </c>
      <c r="C70" s="11">
        <v>66895.700000000012</v>
      </c>
      <c r="D70" s="11">
        <v>18936.717199999999</v>
      </c>
      <c r="E70" s="16">
        <f t="shared" si="2"/>
        <v>0.28307824269721366</v>
      </c>
      <c r="F70" s="11">
        <v>402428.82883999997</v>
      </c>
      <c r="G70" s="16">
        <f t="shared" si="3"/>
        <v>4.7056065179487849E-2</v>
      </c>
    </row>
    <row r="71" spans="1:8" ht="15" thickBot="1" x14ac:dyDescent="0.4">
      <c r="A71" s="5">
        <v>1200</v>
      </c>
      <c r="B71" s="6" t="s">
        <v>61</v>
      </c>
      <c r="C71" s="12">
        <f>SUM(C72:C74)</f>
        <v>435473.19999999995</v>
      </c>
      <c r="D71" s="12">
        <f>SUM(D72:D74)</f>
        <v>51469.655489999997</v>
      </c>
      <c r="E71" s="15">
        <f t="shared" si="2"/>
        <v>0.1181924754267312</v>
      </c>
      <c r="F71" s="12">
        <f>SUM(F72:F76)</f>
        <v>56057.588059999995</v>
      </c>
      <c r="G71" s="15">
        <f t="shared" si="3"/>
        <v>0.91815679680885653</v>
      </c>
      <c r="H71" s="19"/>
    </row>
    <row r="72" spans="1:8" ht="15" thickBot="1" x14ac:dyDescent="0.4">
      <c r="A72" s="7">
        <v>1201</v>
      </c>
      <c r="B72" s="8" t="s">
        <v>62</v>
      </c>
      <c r="C72" s="11">
        <v>145478.99999999997</v>
      </c>
      <c r="D72" s="11">
        <v>20859.649989999998</v>
      </c>
      <c r="E72" s="16">
        <f t="shared" si="2"/>
        <v>0.14338598691220039</v>
      </c>
      <c r="F72" s="11">
        <v>19264.928</v>
      </c>
      <c r="G72" s="16">
        <f t="shared" si="3"/>
        <v>1.0827785076590994</v>
      </c>
      <c r="H72" s="19"/>
    </row>
    <row r="73" spans="1:8" ht="15" thickBot="1" x14ac:dyDescent="0.4">
      <c r="A73" s="7">
        <v>1202</v>
      </c>
      <c r="B73" s="8" t="s">
        <v>63</v>
      </c>
      <c r="C73" s="11">
        <v>121126.1</v>
      </c>
      <c r="D73" s="11">
        <v>15762.07</v>
      </c>
      <c r="E73" s="16">
        <f t="shared" si="2"/>
        <v>0.13012942710117803</v>
      </c>
      <c r="F73" s="11">
        <v>18141.535059999998</v>
      </c>
      <c r="G73" s="16">
        <f t="shared" si="3"/>
        <v>0.868838824711893</v>
      </c>
      <c r="H73" s="19"/>
    </row>
    <row r="74" spans="1:8" ht="23.5" thickBot="1" x14ac:dyDescent="0.4">
      <c r="A74" s="7">
        <v>1204</v>
      </c>
      <c r="B74" s="8" t="s">
        <v>64</v>
      </c>
      <c r="C74" s="11">
        <v>168868.1</v>
      </c>
      <c r="D74" s="11">
        <v>14847.9355</v>
      </c>
      <c r="E74" s="16">
        <f t="shared" si="2"/>
        <v>8.7926230590620727E-2</v>
      </c>
      <c r="F74" s="11">
        <v>18651.125</v>
      </c>
      <c r="G74" s="16">
        <f t="shared" si="3"/>
        <v>0.79608793035272674</v>
      </c>
    </row>
    <row r="75" spans="1:8" ht="23.5" thickBot="1" x14ac:dyDescent="0.4">
      <c r="A75" s="5">
        <v>1300</v>
      </c>
      <c r="B75" s="6" t="s">
        <v>65</v>
      </c>
      <c r="C75" s="12">
        <f>C76</f>
        <v>197870.80000000005</v>
      </c>
      <c r="D75" s="12">
        <v>0</v>
      </c>
      <c r="E75" s="15">
        <f t="shared" si="2"/>
        <v>0</v>
      </c>
      <c r="F75" s="12">
        <v>0</v>
      </c>
      <c r="G75" s="15" t="str">
        <f t="shared" si="3"/>
        <v>-</v>
      </c>
    </row>
    <row r="76" spans="1:8" ht="23.5" thickBot="1" x14ac:dyDescent="0.4">
      <c r="A76" s="7">
        <v>1301</v>
      </c>
      <c r="B76" s="8" t="s">
        <v>66</v>
      </c>
      <c r="C76" s="11">
        <v>197870.80000000005</v>
      </c>
      <c r="D76" s="11">
        <v>0</v>
      </c>
      <c r="E76" s="16">
        <f t="shared" si="2"/>
        <v>0</v>
      </c>
      <c r="F76" s="11">
        <v>0</v>
      </c>
      <c r="G76" s="16" t="str">
        <f t="shared" si="3"/>
        <v>-</v>
      </c>
    </row>
    <row r="77" spans="1:8" ht="35" thickBot="1" x14ac:dyDescent="0.4">
      <c r="A77" s="5">
        <v>1400</v>
      </c>
      <c r="B77" s="6" t="s">
        <v>67</v>
      </c>
      <c r="C77" s="12">
        <f>SUM(C78:C80)</f>
        <v>4866385.5999999996</v>
      </c>
      <c r="D77" s="12">
        <f>SUM(D78:D80)</f>
        <v>741689.67509999999</v>
      </c>
      <c r="E77" s="15">
        <f t="shared" si="2"/>
        <v>0.15241079027933999</v>
      </c>
      <c r="F77" s="12">
        <f>SUM(F78:F80)</f>
        <v>1081529.5403700001</v>
      </c>
      <c r="G77" s="15">
        <f t="shared" si="3"/>
        <v>0.68577847152123272</v>
      </c>
    </row>
    <row r="78" spans="1:8" ht="35" thickBot="1" x14ac:dyDescent="0.4">
      <c r="A78" s="7">
        <v>1401</v>
      </c>
      <c r="B78" s="8" t="s">
        <v>68</v>
      </c>
      <c r="C78" s="11">
        <v>2587088.6999999997</v>
      </c>
      <c r="D78" s="11">
        <v>646772.1</v>
      </c>
      <c r="E78" s="16">
        <f t="shared" si="2"/>
        <v>0.24999997100988461</v>
      </c>
      <c r="F78" s="11">
        <v>604976.4</v>
      </c>
      <c r="G78" s="16">
        <f t="shared" si="3"/>
        <v>1.0690864965972227</v>
      </c>
    </row>
    <row r="79" spans="1:8" ht="15" thickBot="1" x14ac:dyDescent="0.4">
      <c r="A79" s="7">
        <v>1402</v>
      </c>
      <c r="B79" s="8" t="s">
        <v>69</v>
      </c>
      <c r="C79" s="11">
        <v>340000</v>
      </c>
      <c r="D79" s="11">
        <v>91999.3</v>
      </c>
      <c r="E79" s="16">
        <f t="shared" si="2"/>
        <v>0.27058617647058825</v>
      </c>
      <c r="F79" s="11">
        <v>30000</v>
      </c>
      <c r="G79" s="16">
        <f t="shared" si="3"/>
        <v>3.0666433333333334</v>
      </c>
    </row>
    <row r="80" spans="1:8" ht="15" thickBot="1" x14ac:dyDescent="0.4">
      <c r="A80" s="7">
        <v>1403</v>
      </c>
      <c r="B80" s="8" t="s">
        <v>70</v>
      </c>
      <c r="C80" s="11">
        <v>1939296.9</v>
      </c>
      <c r="D80" s="11">
        <v>2918.2751000000003</v>
      </c>
      <c r="E80" s="16">
        <f t="shared" si="2"/>
        <v>1.5048108930612947E-3</v>
      </c>
      <c r="F80" s="11">
        <v>446553.14036999998</v>
      </c>
      <c r="G80" s="16">
        <f t="shared" si="3"/>
        <v>6.5351127025598983E-3</v>
      </c>
    </row>
  </sheetData>
  <autoFilter ref="B3:G80"/>
  <mergeCells count="1">
    <mergeCell ref="A1:G1"/>
  </mergeCells>
  <pageMargins left="0.7" right="0.7" top="0.56000000000000005" bottom="0.75" header="0.3" footer="0.3"/>
  <pageSetup paperSize="9" scale="67" fitToHeight="0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В3</vt:lpstr>
      <vt:lpstr>В3!Заголовки_для_печати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2025-05-20T08:44:32Z</cp:lastPrinted>
  <dcterms:created xsi:type="dcterms:W3CDTF">2018-04-09T08:39:25Z</dcterms:created>
  <dcterms:modified xsi:type="dcterms:W3CDTF">2026-05-27T14:27:36Z</dcterms:modified>
</cp:coreProperties>
</file>