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9420" windowHeight="11020"/>
  </bookViews>
  <sheets>
    <sheet name="В5" sheetId="1" r:id="rId1"/>
  </sheets>
  <definedNames>
    <definedName name="Z_2D3962A5_6B71_423C_B42E_4BA6FDEE2646_.wvu.PrintArea" localSheetId="0" hidden="1">В5!$A$1:$G$82</definedName>
    <definedName name="Z_2D3962A5_6B71_423C_B42E_4BA6FDEE2646_.wvu.PrintTitles" localSheetId="0" hidden="1">В5!$3:$3</definedName>
    <definedName name="Z_5A7C5D61_CDCB_4FA4_B99B_21BEC432E2C9_.wvu.PrintArea" localSheetId="0" hidden="1">В5!$A$1:$G$82</definedName>
    <definedName name="Z_5A7C5D61_CDCB_4FA4_B99B_21BEC432E2C9_.wvu.PrintTitles" localSheetId="0" hidden="1">В5!$3:$3</definedName>
    <definedName name="_xlnm.Print_Titles" localSheetId="0">В5!$3:$3</definedName>
    <definedName name="_xlnm.Print_Area" localSheetId="0">В5!$A$1:$G$82</definedName>
  </definedNames>
  <calcPr calcId="145621"/>
</workbook>
</file>

<file path=xl/calcChain.xml><?xml version="1.0" encoding="utf-8"?>
<calcChain xmlns="http://schemas.openxmlformats.org/spreadsheetml/2006/main">
  <c r="D79" i="1" l="1"/>
  <c r="C79" i="1"/>
  <c r="G78" i="1"/>
  <c r="E78" i="1"/>
  <c r="D77" i="1"/>
  <c r="G77" i="1" s="1"/>
  <c r="C77" i="1"/>
  <c r="G76" i="1"/>
  <c r="E76" i="1"/>
  <c r="G75" i="1"/>
  <c r="E75" i="1"/>
  <c r="G74" i="1"/>
  <c r="E74" i="1"/>
  <c r="D73" i="1"/>
  <c r="C73" i="1"/>
  <c r="G72" i="1"/>
  <c r="E72" i="1"/>
  <c r="G71" i="1"/>
  <c r="E71" i="1"/>
  <c r="G70" i="1"/>
  <c r="E70" i="1"/>
  <c r="G69" i="1"/>
  <c r="E69" i="1"/>
  <c r="D68" i="1"/>
  <c r="G68" i="1" s="1"/>
  <c r="C68" i="1"/>
  <c r="G67" i="1"/>
  <c r="E67" i="1"/>
  <c r="G66" i="1"/>
  <c r="E66" i="1"/>
  <c r="G65" i="1"/>
  <c r="E65" i="1"/>
  <c r="G64" i="1"/>
  <c r="E64" i="1"/>
  <c r="G63" i="1"/>
  <c r="E63" i="1"/>
  <c r="D62" i="1"/>
  <c r="G62" i="1" s="1"/>
  <c r="C62" i="1"/>
  <c r="G61" i="1"/>
  <c r="E61" i="1"/>
  <c r="G60" i="1"/>
  <c r="E60" i="1"/>
  <c r="G59" i="1"/>
  <c r="E59" i="1"/>
  <c r="G58" i="1"/>
  <c r="E58" i="1"/>
  <c r="G57" i="1"/>
  <c r="E57" i="1"/>
  <c r="G56" i="1"/>
  <c r="E56" i="1"/>
  <c r="G55" i="1"/>
  <c r="E55" i="1"/>
  <c r="D54" i="1"/>
  <c r="C54" i="1"/>
  <c r="G53" i="1"/>
  <c r="E53" i="1"/>
  <c r="G52" i="1"/>
  <c r="E52" i="1"/>
  <c r="D51" i="1"/>
  <c r="G51" i="1" s="1"/>
  <c r="C51" i="1"/>
  <c r="G50" i="1"/>
  <c r="E50" i="1"/>
  <c r="G49" i="1"/>
  <c r="E49" i="1"/>
  <c r="G48" i="1"/>
  <c r="E48" i="1"/>
  <c r="G47" i="1"/>
  <c r="E47" i="1"/>
  <c r="G46" i="1"/>
  <c r="E46" i="1"/>
  <c r="G45" i="1"/>
  <c r="E45" i="1"/>
  <c r="G44" i="1"/>
  <c r="E44" i="1"/>
  <c r="G43" i="1"/>
  <c r="E43" i="1"/>
  <c r="G42" i="1"/>
  <c r="E42" i="1"/>
  <c r="D41" i="1"/>
  <c r="G41" i="1" s="1"/>
  <c r="C41" i="1"/>
  <c r="G40" i="1"/>
  <c r="E40" i="1"/>
  <c r="G39" i="1"/>
  <c r="E39" i="1"/>
  <c r="G38" i="1"/>
  <c r="E38" i="1"/>
  <c r="D37" i="1"/>
  <c r="C37" i="1"/>
  <c r="G36" i="1"/>
  <c r="E36" i="1"/>
  <c r="G35" i="1"/>
  <c r="E35" i="1"/>
  <c r="G34" i="1"/>
  <c r="E34" i="1"/>
  <c r="G33" i="1"/>
  <c r="E33" i="1"/>
  <c r="D32" i="1"/>
  <c r="G32" i="1" s="1"/>
  <c r="C32" i="1"/>
  <c r="G31" i="1"/>
  <c r="E31" i="1"/>
  <c r="G30" i="1"/>
  <c r="E30" i="1"/>
  <c r="G29" i="1"/>
  <c r="E29" i="1"/>
  <c r="G28" i="1"/>
  <c r="E28" i="1"/>
  <c r="G27" i="1"/>
  <c r="E27" i="1"/>
  <c r="G26" i="1"/>
  <c r="E26" i="1"/>
  <c r="G25" i="1"/>
  <c r="E25" i="1"/>
  <c r="E24" i="1"/>
  <c r="G23" i="1"/>
  <c r="E23" i="1"/>
  <c r="D22" i="1"/>
  <c r="G22" i="1" s="1"/>
  <c r="C22" i="1"/>
  <c r="G21" i="1"/>
  <c r="E21" i="1"/>
  <c r="G20" i="1"/>
  <c r="E20" i="1"/>
  <c r="G19" i="1"/>
  <c r="E19" i="1"/>
  <c r="G18" i="1"/>
  <c r="E18" i="1"/>
  <c r="D17" i="1"/>
  <c r="G17" i="1" s="1"/>
  <c r="C17" i="1"/>
  <c r="C4" i="1" s="1"/>
  <c r="G16" i="1"/>
  <c r="E16" i="1"/>
  <c r="G15" i="1"/>
  <c r="E15" i="1"/>
  <c r="D15" i="1"/>
  <c r="C15" i="1"/>
  <c r="G14" i="1"/>
  <c r="E14" i="1"/>
  <c r="E13" i="1"/>
  <c r="E12" i="1"/>
  <c r="G11" i="1"/>
  <c r="E11" i="1"/>
  <c r="G10" i="1"/>
  <c r="E10" i="1"/>
  <c r="G9" i="1"/>
  <c r="E9" i="1"/>
  <c r="G8" i="1"/>
  <c r="E8" i="1"/>
  <c r="G7" i="1"/>
  <c r="E7" i="1"/>
  <c r="D5" i="1"/>
  <c r="G5" i="1" s="1"/>
  <c r="C5" i="1"/>
  <c r="E37" i="1" l="1"/>
  <c r="E54" i="1"/>
  <c r="E73" i="1"/>
  <c r="G37" i="1"/>
  <c r="G54" i="1"/>
  <c r="E32" i="1"/>
  <c r="E51" i="1"/>
  <c r="E68" i="1"/>
  <c r="G73" i="1"/>
  <c r="D4" i="1"/>
  <c r="E41" i="1"/>
  <c r="E62" i="1"/>
  <c r="E77" i="1"/>
  <c r="E5" i="1"/>
  <c r="E17" i="1"/>
  <c r="E22" i="1"/>
  <c r="G4" i="1" l="1"/>
  <c r="E4" i="1"/>
</calcChain>
</file>

<file path=xl/sharedStrings.xml><?xml version="1.0" encoding="utf-8"?>
<sst xmlns="http://schemas.openxmlformats.org/spreadsheetml/2006/main" count="146" uniqueCount="145">
  <si>
    <t>Сведения об исполнении консолидированного бюджета по расходам в разрезе разделов и подразделов классификации расходов бюджета за 9 месяцев 2025 года</t>
  </si>
  <si>
    <t>Код</t>
  </si>
  <si>
    <t>Наименование разделов, подразделов</t>
  </si>
  <si>
    <t>Утвержденные бюджетные назначения (в соответствии с бюджетной росписью на 01.10.2025), тыс. руб.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</si>
  <si>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01.10.2025,</t>
    </r>
    <r>
      <rPr>
        <sz val="9"/>
        <color rgb="FF000000"/>
        <rFont val="Times New Roman"/>
        <family val="1"/>
        <charset val="204"/>
      </rPr>
      <t xml:space="preserve">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</si>
  <si>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01.10.2025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</si>
  <si>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01.10.2024,</t>
    </r>
    <r>
      <rPr>
        <sz val="9"/>
        <color rgb="FF000000"/>
        <rFont val="Times New Roman"/>
        <family val="1"/>
        <charset val="204"/>
      </rPr>
      <t xml:space="preserve"> тыс. руб.</t>
    </r>
  </si>
  <si>
    <t>Темп роста к соответствующему периоду прошлого года, %</t>
  </si>
  <si>
    <t>РАСХОДЫ БЮДЖЕТА - ВСЕГО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</si>
  <si>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</si>
  <si>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</si>
  <si>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</si>
  <si>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</si>
  <si>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-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</si>
  <si>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</si>
  <si>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</si>
  <si>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</si>
  <si>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</si>
  <si>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</si>
  <si>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</si>
  <si>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</si>
  <si>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</si>
  <si>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</si>
  <si>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</si>
  <si>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</si>
  <si>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</si>
  <si>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</si>
  <si>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</si>
  <si>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</si>
  <si>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</si>
  <si>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</si>
  <si>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</si>
  <si>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</si>
  <si>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</si>
  <si>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</si>
  <si>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</si>
  <si>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</si>
  <si>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</si>
  <si>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</si>
  <si>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</si>
  <si>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</si>
  <si>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гражданская оборона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</si>
  <si>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</si>
  <si>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</si>
  <si>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</si>
  <si>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</si>
  <si>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</si>
  <si>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</si>
  <si>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</si>
  <si>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</si>
  <si>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</si>
  <si>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</si>
  <si>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</si>
  <si>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</si>
  <si>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</si>
  <si>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</si>
  <si>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</si>
  <si>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</si>
  <si>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</si>
  <si>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</si>
  <si>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</si>
  <si>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</si>
  <si>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</si>
  <si>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</si>
  <si>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</si>
  <si>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</si>
  <si>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</si>
  <si>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</si>
  <si>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</si>
  <si>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</si>
  <si>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</si>
  <si>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</si>
  <si>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</si>
  <si>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</si>
  <si>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</si>
  <si>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</si>
  <si>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</si>
  <si>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</si>
  <si>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</si>
  <si>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</si>
  <si>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</si>
  <si>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</si>
  <si>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</si>
  <si>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</si>
  <si>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</si>
  <si>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</si>
  <si>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</si>
  <si>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</si>
  <si>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</si>
  <si>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</si>
  <si>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</si>
  <si>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</si>
  <si>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</si>
  <si>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</si>
  <si>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</si>
  <si>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образование</t>
  </si>
  <si>
    <t>0707</t>
  </si>
  <si>
    <t>Молодежная политика</t>
  </si>
  <si>
    <t>0708</t>
  </si>
  <si>
    <t>Прикладные научные исследования в области образования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</si>
  <si>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</si>
  <si>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</si>
  <si>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</si>
  <si>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</si>
  <si>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</si>
  <si>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</si>
  <si>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</si>
  <si>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</si>
  <si>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</si>
  <si>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</si>
  <si>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</si>
  <si>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</si>
  <si>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</si>
  <si>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</si>
  <si>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</si>
  <si>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</si>
  <si>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</si>
  <si>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</si>
  <si>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</si>
  <si>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</si>
  <si>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</si>
  <si>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</si>
  <si>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</si>
  <si>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</si>
  <si>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</si>
  <si>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</si>
  <si>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</si>
  <si>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</si>
  <si>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</si>
  <si>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</si>
  <si>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</si>
  <si>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 xml:space="preserve">Физическая культура 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</si>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</sst>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b/>
      <sz val="10"/>
      <color rgb="FF00000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B9CDE5"/>
      </patternFill>
    </fill>
    <fill>
      <patternFill patternType="solid">
        <fgColor rgb="FFCCFFFF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95B3D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" fontId="13" fillId="4" borderId="6">
      <alignment horizontal="right" vertical="top" wrapText="1" shrinkToFit="1"/>
    </xf>
    <xf numFmtId="0" fontId="14" fillId="0" borderId="0"/>
    <xf numFmtId="1" fontId="14" fillId="0" borderId="7">
      <alignment horizontal="center" vertical="top" shrinkToFit="1"/>
    </xf>
    <xf numFmtId="0" fontId="15" fillId="0" borderId="7">
      <alignment horizontal="left"/>
    </xf>
    <xf numFmtId="4" fontId="15" fillId="5" borderId="7">
      <alignment horizontal="right" vertical="top" shrinkToFit="1"/>
    </xf>
    <xf numFmtId="4" fontId="15" fillId="2" borderId="7">
      <alignment horizontal="right" vertical="top" shrinkToFit="1"/>
    </xf>
    <xf numFmtId="0" fontId="15" fillId="0" borderId="7">
      <alignment vertical="top" wrapText="1"/>
    </xf>
    <xf numFmtId="4" fontId="15" fillId="5" borderId="7">
      <alignment horizontal="right" vertical="top" shrinkToFit="1"/>
    </xf>
    <xf numFmtId="0" fontId="1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0" fillId="0" borderId="0" xfId="0" applyNumberFormat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164" fontId="4" fillId="3" borderId="5" xfId="0" applyNumberFormat="1" applyFont="1" applyFill="1" applyBorder="1" applyAlignment="1">
      <alignment horizontal="right" vertical="center" wrapText="1"/>
    </xf>
    <xf numFmtId="165" fontId="4" fillId="3" borderId="5" xfId="0" applyNumberFormat="1" applyFont="1" applyFill="1" applyBorder="1" applyAlignment="1">
      <alignment horizontal="right" vertical="center" wrapText="1"/>
    </xf>
    <xf numFmtId="165" fontId="4" fillId="3" borderId="5" xfId="1" applyNumberFormat="1" applyFont="1" applyFill="1" applyBorder="1" applyAlignment="1">
      <alignment horizontal="right" vertical="center" wrapText="1"/>
    </xf>
    <xf numFmtId="0" fontId="7" fillId="0" borderId="0" xfId="0" applyFont="1"/>
    <xf numFmtId="164" fontId="8" fillId="0" borderId="0" xfId="0" applyNumberFormat="1" applyFont="1"/>
    <xf numFmtId="49" fontId="4" fillId="0" borderId="4" xfId="0" applyNumberFormat="1" applyFont="1" applyBorder="1" applyAlignment="1">
      <alignment horizontal="center" vertical="center" wrapText="1"/>
    </xf>
    <xf numFmtId="164" fontId="9" fillId="3" borderId="5" xfId="0" applyNumberFormat="1" applyFont="1" applyFill="1" applyBorder="1" applyAlignment="1">
      <alignment horizontal="right" vertical="center"/>
    </xf>
    <xf numFmtId="0" fontId="10" fillId="0" borderId="0" xfId="0" applyFont="1"/>
    <xf numFmtId="49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164" fontId="11" fillId="0" borderId="5" xfId="0" applyNumberFormat="1" applyFont="1" applyBorder="1" applyAlignment="1">
      <alignment horizontal="right" vertical="center"/>
    </xf>
    <xf numFmtId="165" fontId="5" fillId="0" borderId="5" xfId="0" applyNumberFormat="1" applyFont="1" applyBorder="1" applyAlignment="1">
      <alignment horizontal="right" vertical="center" wrapText="1"/>
    </xf>
    <xf numFmtId="165" fontId="4" fillId="0" borderId="5" xfId="1" applyNumberFormat="1" applyFont="1" applyBorder="1" applyAlignment="1">
      <alignment horizontal="right" vertical="center" wrapText="1"/>
    </xf>
    <xf numFmtId="165" fontId="5" fillId="0" borderId="5" xfId="1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9" fillId="0" borderId="5" xfId="0" applyNumberFormat="1" applyFont="1" applyBorder="1" applyAlignment="1">
      <alignment horizontal="right" vertical="center"/>
    </xf>
    <xf numFmtId="165" fontId="4" fillId="0" borderId="5" xfId="0" applyNumberFormat="1" applyFont="1" applyBorder="1" applyAlignment="1">
      <alignment horizontal="right" vertical="center" wrapText="1"/>
    </xf>
    <xf numFmtId="164" fontId="0" fillId="0" borderId="0" xfId="0" applyNumberFormat="1" applyFill="1"/>
    <xf numFmtId="164" fontId="11" fillId="0" borderId="5" xfId="0" applyNumberFormat="1" applyFont="1" applyFill="1" applyBorder="1" applyAlignment="1">
      <alignment horizontal="right" vertical="center"/>
    </xf>
    <xf numFmtId="164" fontId="12" fillId="0" borderId="5" xfId="0" applyNumberFormat="1" applyFont="1" applyFill="1" applyBorder="1" applyAlignment="1">
      <alignment horizontal="right" vertical="center"/>
    </xf>
    <xf numFmtId="164" fontId="9" fillId="0" borderId="5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1">
    <cellStyle name="ex64" xfId="2"/>
    <cellStyle name="xl24" xfId="3"/>
    <cellStyle name="xl26" xfId="4"/>
    <cellStyle name="xl37" xfId="5"/>
    <cellStyle name="xl38" xfId="6"/>
    <cellStyle name="xl40" xfId="7"/>
    <cellStyle name="xl60" xfId="8"/>
    <cellStyle name="xl63" xfId="9"/>
    <cellStyle name="Обычный" xfId="0" builtinId="0"/>
    <cellStyle name="Обычный 2" xfId="1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2"/>
  <sheetViews>
    <sheetView tabSelected="1" view="pageBreakPreview" zoomScaleNormal="100" zoomScaleSheetLayoutView="100" workbookViewId="0">
      <selection activeCell="A3" sqref="A3"/>
    </sheetView>
  </sheetViews>
  <sheetFormatPr defaultRowHeight="14.5" x14ac:dyDescent="0.35"/>
  <cols>
    <col min="1" max="1" width="6" customWidth="1"/>
    <col min="2" max="2" width="41.1796875" customWidth="1"/>
    <col min="3" max="3" width="19.1796875" customWidth="1"/>
    <col min="4" max="4" width="16.1796875" customWidth="1"/>
    <col min="5" max="5" width="18.7265625" customWidth="1"/>
    <col min="6" max="6" width="15" customWidth="1"/>
    <col min="7" max="7" width="16.453125" customWidth="1"/>
    <col min="8" max="8" width="13.453125" customWidth="1"/>
    <col min="9" max="9" width="12.7265625" customWidth="1"/>
    <col min="10" max="10" width="20.1796875" customWidth="1"/>
    <col min="11" max="11" width="13" customWidth="1"/>
    <col min="13" max="14" width="12.26953125" customWidth="1"/>
  </cols>
  <sheetData>
    <row r="1" spans="1:14" ht="42.75" customHeight="1" x14ac:dyDescent="0.35">
      <c r="A1" s="31" t="s">
        <v>0</v>
      </c>
      <c r="B1" s="31"/>
      <c r="C1" s="31"/>
      <c r="D1" s="31"/>
      <c r="E1" s="31"/>
      <c r="F1" s="31"/>
      <c r="G1" s="31"/>
    </row>
    <row r="2" spans="1:14" ht="15.75" thickBot="1" x14ac:dyDescent="0.3">
      <c r="A2" s="1"/>
      <c r="B2" s="1"/>
      <c r="C2" s="1"/>
      <c r="D2" s="1"/>
      <c r="E2" s="1"/>
      <c r="F2" s="1"/>
      <c r="G2" s="1"/>
    </row>
    <row r="3" spans="1:14" ht="64.5" customHeight="1" thickBot="1" x14ac:dyDescent="0.4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J3" s="6"/>
      <c r="K3" s="6"/>
      <c r="L3" s="6"/>
      <c r="M3" s="6"/>
    </row>
    <row r="4" spans="1:14" ht="15" thickBot="1" x14ac:dyDescent="0.4">
      <c r="A4" s="7"/>
      <c r="B4" s="8" t="s">
        <v>8</v>
      </c>
      <c r="C4" s="9">
        <f>C5+C15+C17+C22+C32+C37+C41+C51+C54+C62+C68+C73+C77+C79</f>
        <v>136301213.20000002</v>
      </c>
      <c r="D4" s="9">
        <f>D5+D15+D17+D22+D32+D37+D41+D51+D54+D62+D68+D73+D77+D79</f>
        <v>88466278.700000003</v>
      </c>
      <c r="E4" s="10">
        <f>D4/C4</f>
        <v>0.64904982591893756</v>
      </c>
      <c r="F4" s="9">
        <v>74328093.400000006</v>
      </c>
      <c r="G4" s="11">
        <f>D4/F4</f>
        <v>1.1902132108234595</v>
      </c>
      <c r="H4" s="12"/>
      <c r="I4" s="13"/>
      <c r="J4" s="6"/>
      <c r="K4" s="6"/>
      <c r="L4" s="6"/>
      <c r="M4" s="6"/>
    </row>
    <row r="5" spans="1:14" ht="15" thickBot="1" x14ac:dyDescent="0.4">
      <c r="A5" s="14" t="s">
        <v>9</v>
      </c>
      <c r="B5" s="8" t="s">
        <v>10</v>
      </c>
      <c r="C5" s="15">
        <f>SUM(C6:C14)</f>
        <v>8816145.8000000007</v>
      </c>
      <c r="D5" s="15">
        <f>SUM(D6:D14)</f>
        <v>4529092.2</v>
      </c>
      <c r="E5" s="10">
        <f t="shared" ref="E5:E69" si="0">D5/C5</f>
        <v>0.51372700755470713</v>
      </c>
      <c r="F5" s="15">
        <v>3790137.5</v>
      </c>
      <c r="G5" s="11">
        <f t="shared" ref="G5:G47" si="1">D5/F5</f>
        <v>1.1949677815118844</v>
      </c>
      <c r="H5" s="16"/>
      <c r="I5" s="6"/>
      <c r="J5" s="6"/>
      <c r="K5" s="6"/>
      <c r="L5" s="6"/>
      <c r="M5" s="6"/>
      <c r="N5" s="6"/>
    </row>
    <row r="6" spans="1:14" ht="40.5" customHeight="1" thickBot="1" x14ac:dyDescent="0.4">
      <c r="A6" s="17" t="s">
        <v>11</v>
      </c>
      <c r="B6" s="18" t="s">
        <v>12</v>
      </c>
      <c r="C6" s="19">
        <v>0</v>
      </c>
      <c r="D6" s="19">
        <v>0</v>
      </c>
      <c r="E6" s="20" t="s">
        <v>13</v>
      </c>
      <c r="F6" s="19">
        <v>1691.6</v>
      </c>
      <c r="G6" s="21" t="s">
        <v>13</v>
      </c>
      <c r="I6" s="6"/>
      <c r="J6" s="6"/>
      <c r="K6" s="6"/>
      <c r="L6" s="6"/>
      <c r="M6" s="6"/>
      <c r="N6" s="6"/>
    </row>
    <row r="7" spans="1:14" ht="46.5" thickBot="1" x14ac:dyDescent="0.4">
      <c r="A7" s="17" t="s">
        <v>14</v>
      </c>
      <c r="B7" s="18" t="s">
        <v>15</v>
      </c>
      <c r="C7" s="19">
        <v>204632</v>
      </c>
      <c r="D7" s="19">
        <v>142541.70000000001</v>
      </c>
      <c r="E7" s="20">
        <f t="shared" si="0"/>
        <v>0.69657580437077293</v>
      </c>
      <c r="F7" s="19">
        <v>119343.5</v>
      </c>
      <c r="G7" s="22">
        <f t="shared" si="1"/>
        <v>1.1943817635648362</v>
      </c>
      <c r="M7" s="6"/>
      <c r="N7" s="6"/>
    </row>
    <row r="8" spans="1:14" ht="46.5" thickBot="1" x14ac:dyDescent="0.4">
      <c r="A8" s="17" t="s">
        <v>16</v>
      </c>
      <c r="B8" s="18" t="s">
        <v>17</v>
      </c>
      <c r="C8" s="19">
        <v>2326321.9</v>
      </c>
      <c r="D8" s="19">
        <v>1543066.6</v>
      </c>
      <c r="E8" s="20">
        <f t="shared" si="0"/>
        <v>0.66330742963817702</v>
      </c>
      <c r="F8" s="19">
        <v>1296904.1000000001</v>
      </c>
      <c r="G8" s="22">
        <f t="shared" si="1"/>
        <v>1.1898077891804029</v>
      </c>
      <c r="M8" s="6"/>
      <c r="N8" s="6"/>
    </row>
    <row r="9" spans="1:14" ht="15" thickBot="1" x14ac:dyDescent="0.4">
      <c r="A9" s="17" t="s">
        <v>18</v>
      </c>
      <c r="B9" s="18" t="s">
        <v>19</v>
      </c>
      <c r="C9" s="19">
        <v>301379.5</v>
      </c>
      <c r="D9" s="23">
        <v>188563.9</v>
      </c>
      <c r="E9" s="20">
        <f t="shared" si="0"/>
        <v>0.62566929734769616</v>
      </c>
      <c r="F9" s="19">
        <v>158770</v>
      </c>
      <c r="G9" s="22">
        <f t="shared" si="1"/>
        <v>1.1876544687283492</v>
      </c>
      <c r="M9" s="6"/>
      <c r="N9" s="6"/>
    </row>
    <row r="10" spans="1:14" ht="35" thickBot="1" x14ac:dyDescent="0.4">
      <c r="A10" s="17" t="s">
        <v>20</v>
      </c>
      <c r="B10" s="18" t="s">
        <v>21</v>
      </c>
      <c r="C10" s="19">
        <v>540927.19999999995</v>
      </c>
      <c r="D10" s="19">
        <v>338946.1</v>
      </c>
      <c r="E10" s="20">
        <f t="shared" si="0"/>
        <v>0.62660206401157126</v>
      </c>
      <c r="F10" s="19">
        <v>304164.2</v>
      </c>
      <c r="G10" s="22">
        <f t="shared" si="1"/>
        <v>1.1143523794055972</v>
      </c>
      <c r="M10" s="6"/>
      <c r="N10" s="6"/>
    </row>
    <row r="11" spans="1:14" ht="15" thickBot="1" x14ac:dyDescent="0.4">
      <c r="A11" s="17" t="s">
        <v>22</v>
      </c>
      <c r="B11" s="18" t="s">
        <v>23</v>
      </c>
      <c r="C11" s="19">
        <v>350444.9</v>
      </c>
      <c r="D11" s="19">
        <v>297326.7</v>
      </c>
      <c r="E11" s="20">
        <f t="shared" si="0"/>
        <v>0.84842638600247855</v>
      </c>
      <c r="F11" s="19">
        <v>92347.3</v>
      </c>
      <c r="G11" s="22">
        <f t="shared" si="1"/>
        <v>3.219657748521072</v>
      </c>
      <c r="M11" s="6"/>
      <c r="N11" s="6"/>
    </row>
    <row r="12" spans="1:14" ht="15" thickBot="1" x14ac:dyDescent="0.4">
      <c r="A12" s="17" t="s">
        <v>24</v>
      </c>
      <c r="B12" s="18" t="s">
        <v>25</v>
      </c>
      <c r="C12" s="19">
        <v>1001897</v>
      </c>
      <c r="D12" s="19">
        <v>0</v>
      </c>
      <c r="E12" s="20">
        <f t="shared" si="0"/>
        <v>0</v>
      </c>
      <c r="F12" s="19">
        <v>0</v>
      </c>
      <c r="G12" s="22">
        <v>0</v>
      </c>
      <c r="M12" s="6"/>
      <c r="N12" s="6"/>
    </row>
    <row r="13" spans="1:14" ht="23.5" thickBot="1" x14ac:dyDescent="0.4">
      <c r="A13" s="17" t="s">
        <v>26</v>
      </c>
      <c r="B13" s="18" t="s">
        <v>27</v>
      </c>
      <c r="C13" s="19">
        <v>225</v>
      </c>
      <c r="D13" s="19">
        <v>225</v>
      </c>
      <c r="E13" s="20">
        <f t="shared" si="0"/>
        <v>1</v>
      </c>
      <c r="F13" s="19">
        <v>225</v>
      </c>
      <c r="G13" s="22">
        <v>0</v>
      </c>
      <c r="M13" s="6"/>
      <c r="N13" s="6"/>
    </row>
    <row r="14" spans="1:14" ht="15" thickBot="1" x14ac:dyDescent="0.4">
      <c r="A14" s="17" t="s">
        <v>28</v>
      </c>
      <c r="B14" s="18" t="s">
        <v>29</v>
      </c>
      <c r="C14" s="19">
        <v>4090318.3</v>
      </c>
      <c r="D14" s="19">
        <v>2018422.2</v>
      </c>
      <c r="E14" s="20">
        <f t="shared" si="0"/>
        <v>0.49346335711819789</v>
      </c>
      <c r="F14" s="19">
        <v>1816691.8</v>
      </c>
      <c r="G14" s="22">
        <f t="shared" si="1"/>
        <v>1.1110427206199753</v>
      </c>
      <c r="M14" s="6"/>
      <c r="N14" s="6"/>
    </row>
    <row r="15" spans="1:14" ht="15" thickBot="1" x14ac:dyDescent="0.4">
      <c r="A15" s="14" t="s">
        <v>30</v>
      </c>
      <c r="B15" s="8" t="s">
        <v>31</v>
      </c>
      <c r="C15" s="24">
        <f>C16</f>
        <v>40886.300000000003</v>
      </c>
      <c r="D15" s="24">
        <f>D16</f>
        <v>26572.1</v>
      </c>
      <c r="E15" s="25">
        <f t="shared" si="0"/>
        <v>0.64990229000912281</v>
      </c>
      <c r="F15" s="24">
        <v>24038.6</v>
      </c>
      <c r="G15" s="21">
        <f t="shared" si="1"/>
        <v>1.1053929929363606</v>
      </c>
      <c r="J15" s="6"/>
      <c r="K15" s="6"/>
      <c r="L15" s="6"/>
      <c r="M15" s="6"/>
      <c r="N15" s="6"/>
    </row>
    <row r="16" spans="1:14" ht="15" thickBot="1" x14ac:dyDescent="0.4">
      <c r="A16" s="17" t="s">
        <v>32</v>
      </c>
      <c r="B16" s="18" t="s">
        <v>33</v>
      </c>
      <c r="C16" s="19">
        <v>40886.300000000003</v>
      </c>
      <c r="D16" s="19">
        <v>26572.1</v>
      </c>
      <c r="E16" s="20">
        <f t="shared" si="0"/>
        <v>0.64990229000912281</v>
      </c>
      <c r="F16" s="19">
        <v>24038.6</v>
      </c>
      <c r="G16" s="22">
        <f t="shared" si="1"/>
        <v>1.1053929929363606</v>
      </c>
      <c r="M16" s="6"/>
      <c r="N16" s="6"/>
    </row>
    <row r="17" spans="1:14" ht="23.5" thickBot="1" x14ac:dyDescent="0.4">
      <c r="A17" s="14" t="s">
        <v>34</v>
      </c>
      <c r="B17" s="8" t="s">
        <v>35</v>
      </c>
      <c r="C17" s="15">
        <f>SUM(C18:C21)</f>
        <v>1531230.9</v>
      </c>
      <c r="D17" s="15">
        <f>SUM(D18:D21)</f>
        <v>828247.1</v>
      </c>
      <c r="E17" s="25">
        <f t="shared" si="0"/>
        <v>0.54090281224079273</v>
      </c>
      <c r="F17" s="24">
        <v>599035.30000000005</v>
      </c>
      <c r="G17" s="21">
        <f t="shared" si="1"/>
        <v>1.3826348797808743</v>
      </c>
      <c r="H17" s="16"/>
      <c r="I17" s="16"/>
      <c r="J17" s="6"/>
      <c r="K17" s="6"/>
      <c r="L17" s="6"/>
      <c r="M17" s="6"/>
      <c r="N17" s="6"/>
    </row>
    <row r="18" spans="1:14" ht="15" thickBot="1" x14ac:dyDescent="0.4">
      <c r="A18" s="17" t="s">
        <v>36</v>
      </c>
      <c r="B18" s="18" t="s">
        <v>37</v>
      </c>
      <c r="C18" s="19">
        <v>142988.20000000001</v>
      </c>
      <c r="D18" s="19">
        <v>96457.9</v>
      </c>
      <c r="E18" s="20">
        <f t="shared" si="0"/>
        <v>0.67458643440507671</v>
      </c>
      <c r="F18" s="19">
        <v>66771.3</v>
      </c>
      <c r="G18" s="22">
        <f t="shared" si="1"/>
        <v>1.4446011984190812</v>
      </c>
      <c r="M18" s="6"/>
      <c r="N18" s="6"/>
    </row>
    <row r="19" spans="1:14" ht="15" thickBot="1" x14ac:dyDescent="0.4">
      <c r="A19" s="17" t="s">
        <v>38</v>
      </c>
      <c r="B19" s="18" t="s">
        <v>39</v>
      </c>
      <c r="C19" s="23">
        <v>280146.5</v>
      </c>
      <c r="D19" s="19">
        <v>176002.5</v>
      </c>
      <c r="E19" s="20">
        <f t="shared" si="0"/>
        <v>0.6282516469061723</v>
      </c>
      <c r="F19" s="19">
        <v>143507.20000000001</v>
      </c>
      <c r="G19" s="22">
        <f t="shared" si="1"/>
        <v>1.2264367223386701</v>
      </c>
      <c r="M19" s="6"/>
      <c r="N19" s="6"/>
    </row>
    <row r="20" spans="1:14" ht="35" thickBot="1" x14ac:dyDescent="0.4">
      <c r="A20" s="17" t="s">
        <v>40</v>
      </c>
      <c r="B20" s="18" t="s">
        <v>41</v>
      </c>
      <c r="C20" s="19">
        <v>811723.7</v>
      </c>
      <c r="D20" s="19">
        <v>473223.8</v>
      </c>
      <c r="E20" s="20">
        <f t="shared" si="0"/>
        <v>0.58298630432990928</v>
      </c>
      <c r="F20" s="19">
        <v>320919.90000000002</v>
      </c>
      <c r="G20" s="22">
        <f t="shared" si="1"/>
        <v>1.4745854027749603</v>
      </c>
      <c r="M20" s="6"/>
      <c r="N20" s="6"/>
    </row>
    <row r="21" spans="1:14" ht="23.5" thickBot="1" x14ac:dyDescent="0.4">
      <c r="A21" s="17" t="s">
        <v>42</v>
      </c>
      <c r="B21" s="18" t="s">
        <v>43</v>
      </c>
      <c r="C21" s="19">
        <v>296372.5</v>
      </c>
      <c r="D21" s="23">
        <v>82562.899999999994</v>
      </c>
      <c r="E21" s="20">
        <f t="shared" si="0"/>
        <v>0.2785781406844427</v>
      </c>
      <c r="F21" s="19">
        <v>67836.899999999994</v>
      </c>
      <c r="G21" s="22">
        <f t="shared" si="1"/>
        <v>1.2170794950830595</v>
      </c>
      <c r="M21" s="6"/>
      <c r="N21" s="6"/>
    </row>
    <row r="22" spans="1:14" ht="15" thickBot="1" x14ac:dyDescent="0.4">
      <c r="A22" s="14" t="s">
        <v>44</v>
      </c>
      <c r="B22" s="8" t="s">
        <v>45</v>
      </c>
      <c r="C22" s="15">
        <f>SUM(C23:C31)</f>
        <v>23315587.400000002</v>
      </c>
      <c r="D22" s="15">
        <f>SUM(D23:D31)</f>
        <v>13813254.800000001</v>
      </c>
      <c r="E22" s="25">
        <f t="shared" si="0"/>
        <v>0.59244721408991818</v>
      </c>
      <c r="F22" s="24">
        <v>12416265.1</v>
      </c>
      <c r="G22" s="21">
        <f t="shared" si="1"/>
        <v>1.1125128763560308</v>
      </c>
      <c r="H22" s="16"/>
      <c r="J22" s="6"/>
      <c r="K22" s="26"/>
      <c r="L22" s="6"/>
      <c r="M22" s="6"/>
      <c r="N22" s="6"/>
    </row>
    <row r="23" spans="1:14" ht="15" thickBot="1" x14ac:dyDescent="0.4">
      <c r="A23" s="17" t="s">
        <v>46</v>
      </c>
      <c r="B23" s="18" t="s">
        <v>47</v>
      </c>
      <c r="C23" s="19">
        <v>483299</v>
      </c>
      <c r="D23" s="19">
        <v>307217.59999999998</v>
      </c>
      <c r="E23" s="20">
        <f t="shared" si="0"/>
        <v>0.63566777502126004</v>
      </c>
      <c r="F23" s="19">
        <v>280835.5</v>
      </c>
      <c r="G23" s="22">
        <f t="shared" si="1"/>
        <v>1.0939414710747037</v>
      </c>
      <c r="M23" s="6"/>
      <c r="N23" s="6"/>
    </row>
    <row r="24" spans="1:14" ht="15" thickBot="1" x14ac:dyDescent="0.4">
      <c r="A24" s="17" t="s">
        <v>48</v>
      </c>
      <c r="B24" s="18" t="s">
        <v>49</v>
      </c>
      <c r="C24" s="27">
        <v>5441.3</v>
      </c>
      <c r="D24" s="27">
        <v>336</v>
      </c>
      <c r="E24" s="20">
        <f t="shared" si="0"/>
        <v>6.1749949460606836E-2</v>
      </c>
      <c r="F24" s="27">
        <v>0</v>
      </c>
      <c r="G24" s="22">
        <v>0</v>
      </c>
      <c r="M24" s="6"/>
      <c r="N24" s="6"/>
    </row>
    <row r="25" spans="1:14" ht="15" thickBot="1" x14ac:dyDescent="0.4">
      <c r="A25" s="17" t="s">
        <v>50</v>
      </c>
      <c r="B25" s="18" t="s">
        <v>51</v>
      </c>
      <c r="C25" s="27">
        <v>4455924.5</v>
      </c>
      <c r="D25" s="27">
        <v>3413783.4</v>
      </c>
      <c r="E25" s="20">
        <f t="shared" si="0"/>
        <v>0.76612236136406708</v>
      </c>
      <c r="F25" s="27">
        <v>2257872.2999999998</v>
      </c>
      <c r="G25" s="22">
        <f t="shared" si="1"/>
        <v>1.5119470662711971</v>
      </c>
      <c r="M25" s="6"/>
      <c r="N25" s="6"/>
    </row>
    <row r="26" spans="1:14" ht="15" thickBot="1" x14ac:dyDescent="0.4">
      <c r="A26" s="17" t="s">
        <v>52</v>
      </c>
      <c r="B26" s="18" t="s">
        <v>53</v>
      </c>
      <c r="C26" s="27">
        <v>77105.3</v>
      </c>
      <c r="D26" s="28">
        <v>35129.1</v>
      </c>
      <c r="E26" s="20">
        <f t="shared" si="0"/>
        <v>0.45559903145438768</v>
      </c>
      <c r="F26" s="27">
        <v>53163.1</v>
      </c>
      <c r="G26" s="22">
        <f t="shared" si="1"/>
        <v>0.66077975136890055</v>
      </c>
      <c r="M26" s="6"/>
      <c r="N26" s="6"/>
    </row>
    <row r="27" spans="1:14" ht="15" thickBot="1" x14ac:dyDescent="0.4">
      <c r="A27" s="17" t="s">
        <v>54</v>
      </c>
      <c r="B27" s="18" t="s">
        <v>55</v>
      </c>
      <c r="C27" s="27">
        <v>268925.8</v>
      </c>
      <c r="D27" s="27">
        <v>147941.20000000001</v>
      </c>
      <c r="E27" s="20">
        <f t="shared" si="0"/>
        <v>0.55011902911509425</v>
      </c>
      <c r="F27" s="27">
        <v>211132.6</v>
      </c>
      <c r="G27" s="22">
        <f t="shared" si="1"/>
        <v>0.70070278109586115</v>
      </c>
      <c r="M27" s="6"/>
      <c r="N27" s="6"/>
    </row>
    <row r="28" spans="1:14" ht="15" thickBot="1" x14ac:dyDescent="0.4">
      <c r="A28" s="17" t="s">
        <v>56</v>
      </c>
      <c r="B28" s="18" t="s">
        <v>57</v>
      </c>
      <c r="C28" s="27">
        <v>1297799.5</v>
      </c>
      <c r="D28" s="27">
        <v>819113.2</v>
      </c>
      <c r="E28" s="20">
        <f t="shared" si="0"/>
        <v>0.63115542886247067</v>
      </c>
      <c r="F28" s="27">
        <v>966850.2</v>
      </c>
      <c r="G28" s="22">
        <f t="shared" si="1"/>
        <v>0.8471976320633744</v>
      </c>
      <c r="M28" s="6"/>
      <c r="N28" s="6"/>
    </row>
    <row r="29" spans="1:14" ht="15" thickBot="1" x14ac:dyDescent="0.4">
      <c r="A29" s="17" t="s">
        <v>58</v>
      </c>
      <c r="B29" s="18" t="s">
        <v>59</v>
      </c>
      <c r="C29" s="27">
        <v>12246056.1</v>
      </c>
      <c r="D29" s="27">
        <v>7165694.2999999998</v>
      </c>
      <c r="E29" s="20">
        <f t="shared" si="0"/>
        <v>0.58514302412839669</v>
      </c>
      <c r="F29" s="27">
        <v>5712289.0999999996</v>
      </c>
      <c r="G29" s="22">
        <f t="shared" si="1"/>
        <v>1.2544348114313753</v>
      </c>
      <c r="M29" s="6"/>
      <c r="N29" s="6"/>
    </row>
    <row r="30" spans="1:14" ht="15" thickBot="1" x14ac:dyDescent="0.4">
      <c r="A30" s="17" t="s">
        <v>60</v>
      </c>
      <c r="B30" s="18" t="s">
        <v>61</v>
      </c>
      <c r="C30" s="27">
        <v>1839605.1</v>
      </c>
      <c r="D30" s="27">
        <v>982651.3</v>
      </c>
      <c r="E30" s="20">
        <f t="shared" si="0"/>
        <v>0.53416426166681097</v>
      </c>
      <c r="F30" s="27">
        <v>698064.4</v>
      </c>
      <c r="G30" s="22">
        <f t="shared" si="1"/>
        <v>1.4076800077471363</v>
      </c>
      <c r="M30" s="6"/>
      <c r="N30" s="6"/>
    </row>
    <row r="31" spans="1:14" ht="15" thickBot="1" x14ac:dyDescent="0.4">
      <c r="A31" s="17" t="s">
        <v>62</v>
      </c>
      <c r="B31" s="18" t="s">
        <v>63</v>
      </c>
      <c r="C31" s="27">
        <v>2641430.7999999998</v>
      </c>
      <c r="D31" s="27">
        <v>941388.7</v>
      </c>
      <c r="E31" s="20">
        <f t="shared" si="0"/>
        <v>0.35639347432459711</v>
      </c>
      <c r="F31" s="27">
        <v>2236057.9</v>
      </c>
      <c r="G31" s="22">
        <f t="shared" si="1"/>
        <v>0.42100372266746761</v>
      </c>
      <c r="M31" s="6"/>
      <c r="N31" s="6"/>
    </row>
    <row r="32" spans="1:14" ht="15" thickBot="1" x14ac:dyDescent="0.4">
      <c r="A32" s="14" t="s">
        <v>64</v>
      </c>
      <c r="B32" s="8" t="s">
        <v>65</v>
      </c>
      <c r="C32" s="15">
        <f>SUM(C33:C36)</f>
        <v>11994302.100000001</v>
      </c>
      <c r="D32" s="15">
        <f>SUM(D33:D36)</f>
        <v>5037969.2</v>
      </c>
      <c r="E32" s="25">
        <f t="shared" si="0"/>
        <v>0.42003020750994752</v>
      </c>
      <c r="F32" s="29">
        <v>5714488.7999999998</v>
      </c>
      <c r="G32" s="21">
        <f t="shared" si="1"/>
        <v>0.88161327746411899</v>
      </c>
      <c r="J32" s="6"/>
      <c r="K32" s="26"/>
      <c r="L32" s="6"/>
      <c r="M32" s="6"/>
      <c r="N32" s="6"/>
    </row>
    <row r="33" spans="1:14" ht="15" thickBot="1" x14ac:dyDescent="0.4">
      <c r="A33" s="17" t="s">
        <v>66</v>
      </c>
      <c r="B33" s="18" t="s">
        <v>67</v>
      </c>
      <c r="C33" s="27">
        <v>865913.7</v>
      </c>
      <c r="D33" s="27">
        <v>469019.4</v>
      </c>
      <c r="E33" s="20">
        <f t="shared" si="0"/>
        <v>0.54164681769095468</v>
      </c>
      <c r="F33" s="27">
        <v>304278.59999999998</v>
      </c>
      <c r="G33" s="22">
        <f t="shared" si="1"/>
        <v>1.5414143485608256</v>
      </c>
      <c r="M33" s="6"/>
      <c r="N33" s="6"/>
    </row>
    <row r="34" spans="1:14" ht="15" thickBot="1" x14ac:dyDescent="0.4">
      <c r="A34" s="17" t="s">
        <v>68</v>
      </c>
      <c r="B34" s="18" t="s">
        <v>69</v>
      </c>
      <c r="C34" s="27">
        <v>6271063.5</v>
      </c>
      <c r="D34" s="27">
        <v>2334103.4</v>
      </c>
      <c r="E34" s="20">
        <f t="shared" si="0"/>
        <v>0.37220216315781207</v>
      </c>
      <c r="F34" s="27">
        <v>3253667.6</v>
      </c>
      <c r="G34" s="22">
        <f t="shared" si="1"/>
        <v>0.71737610811872721</v>
      </c>
      <c r="M34" s="6"/>
      <c r="N34" s="6"/>
    </row>
    <row r="35" spans="1:14" ht="15" thickBot="1" x14ac:dyDescent="0.4">
      <c r="A35" s="17" t="s">
        <v>70</v>
      </c>
      <c r="B35" s="18" t="s">
        <v>71</v>
      </c>
      <c r="C35" s="27">
        <v>4250069.0999999996</v>
      </c>
      <c r="D35" s="27">
        <v>1906265.6</v>
      </c>
      <c r="E35" s="20">
        <f t="shared" si="0"/>
        <v>0.44852578985127567</v>
      </c>
      <c r="F35" s="27">
        <v>1877188</v>
      </c>
      <c r="G35" s="22">
        <f t="shared" si="1"/>
        <v>1.0154899775621835</v>
      </c>
      <c r="M35" s="6"/>
      <c r="N35" s="6"/>
    </row>
    <row r="36" spans="1:14" ht="23.5" thickBot="1" x14ac:dyDescent="0.4">
      <c r="A36" s="17" t="s">
        <v>72</v>
      </c>
      <c r="B36" s="18" t="s">
        <v>73</v>
      </c>
      <c r="C36" s="27">
        <v>607255.80000000005</v>
      </c>
      <c r="D36" s="27">
        <v>328580.8</v>
      </c>
      <c r="E36" s="20">
        <f t="shared" si="0"/>
        <v>0.54109125017826087</v>
      </c>
      <c r="F36" s="27">
        <v>279354.59999999998</v>
      </c>
      <c r="G36" s="22">
        <f t="shared" si="1"/>
        <v>1.1762140304831208</v>
      </c>
      <c r="M36" s="6"/>
      <c r="N36" s="6"/>
    </row>
    <row r="37" spans="1:14" ht="15" thickBot="1" x14ac:dyDescent="0.4">
      <c r="A37" s="14" t="s">
        <v>74</v>
      </c>
      <c r="B37" s="8" t="s">
        <v>75</v>
      </c>
      <c r="C37" s="15">
        <f>SUM(C38:C40)</f>
        <v>722676.7</v>
      </c>
      <c r="D37" s="15">
        <f>SUM(D38:D40)</f>
        <v>314742</v>
      </c>
      <c r="E37" s="25">
        <f t="shared" si="0"/>
        <v>0.43552255109373256</v>
      </c>
      <c r="F37" s="29">
        <v>349763.6</v>
      </c>
      <c r="G37" s="21">
        <f t="shared" si="1"/>
        <v>0.89987065549416811</v>
      </c>
      <c r="J37" s="6"/>
      <c r="K37" s="6"/>
      <c r="L37" s="6"/>
      <c r="M37" s="6"/>
      <c r="N37" s="6"/>
    </row>
    <row r="38" spans="1:14" ht="15" thickBot="1" x14ac:dyDescent="0.4">
      <c r="A38" s="17" t="s">
        <v>76</v>
      </c>
      <c r="B38" s="18" t="s">
        <v>77</v>
      </c>
      <c r="C38" s="19">
        <v>163858.20000000001</v>
      </c>
      <c r="D38" s="19">
        <v>53153.2</v>
      </c>
      <c r="E38" s="20">
        <f t="shared" si="0"/>
        <v>0.32438535270129903</v>
      </c>
      <c r="F38" s="19">
        <v>68310.600000000006</v>
      </c>
      <c r="G38" s="22">
        <f t="shared" si="1"/>
        <v>0.77811057141936968</v>
      </c>
      <c r="M38" s="6"/>
      <c r="N38" s="6"/>
    </row>
    <row r="39" spans="1:14" ht="23.5" thickBot="1" x14ac:dyDescent="0.4">
      <c r="A39" s="17" t="s">
        <v>78</v>
      </c>
      <c r="B39" s="18" t="s">
        <v>79</v>
      </c>
      <c r="C39" s="19">
        <v>58215.5</v>
      </c>
      <c r="D39" s="19">
        <v>40790.400000000001</v>
      </c>
      <c r="E39" s="20">
        <f t="shared" si="0"/>
        <v>0.70067937233211086</v>
      </c>
      <c r="F39" s="19">
        <v>31208.400000000001</v>
      </c>
      <c r="G39" s="22">
        <f t="shared" si="1"/>
        <v>1.3070327219594724</v>
      </c>
      <c r="M39" s="6"/>
      <c r="N39" s="6"/>
    </row>
    <row r="40" spans="1:14" ht="15" thickBot="1" x14ac:dyDescent="0.4">
      <c r="A40" s="17" t="s">
        <v>80</v>
      </c>
      <c r="B40" s="18" t="s">
        <v>81</v>
      </c>
      <c r="C40" s="19">
        <v>500603</v>
      </c>
      <c r="D40" s="19">
        <v>220798.4</v>
      </c>
      <c r="E40" s="20">
        <f t="shared" si="0"/>
        <v>0.44106487575983361</v>
      </c>
      <c r="F40" s="19">
        <v>250244.6</v>
      </c>
      <c r="G40" s="22">
        <f t="shared" si="1"/>
        <v>0.88233032800707778</v>
      </c>
      <c r="M40" s="6"/>
      <c r="N40" s="6"/>
    </row>
    <row r="41" spans="1:14" ht="15" thickBot="1" x14ac:dyDescent="0.4">
      <c r="A41" s="14" t="s">
        <v>82</v>
      </c>
      <c r="B41" s="8" t="s">
        <v>83</v>
      </c>
      <c r="C41" s="15">
        <f>SUM(C42:C50)</f>
        <v>37630704.300000004</v>
      </c>
      <c r="D41" s="15">
        <f>SUM(D42:D50)</f>
        <v>26009445.600000005</v>
      </c>
      <c r="E41" s="25">
        <f t="shared" si="0"/>
        <v>0.69117615744438787</v>
      </c>
      <c r="F41" s="24">
        <v>25988542.100000001</v>
      </c>
      <c r="G41" s="21">
        <f t="shared" si="1"/>
        <v>1.0008043352304863</v>
      </c>
      <c r="J41" s="26"/>
      <c r="K41" s="6"/>
      <c r="L41" s="6"/>
      <c r="M41" s="6"/>
      <c r="N41" s="6"/>
    </row>
    <row r="42" spans="1:14" ht="15" thickBot="1" x14ac:dyDescent="0.4">
      <c r="A42" s="17" t="s">
        <v>84</v>
      </c>
      <c r="B42" s="18" t="s">
        <v>85</v>
      </c>
      <c r="C42" s="19">
        <v>9346857.5</v>
      </c>
      <c r="D42" s="19">
        <v>6429956.4000000004</v>
      </c>
      <c r="E42" s="20">
        <f t="shared" si="0"/>
        <v>0.68792708137467595</v>
      </c>
      <c r="F42" s="19">
        <v>5855411.7999999998</v>
      </c>
      <c r="G42" s="22">
        <f t="shared" si="1"/>
        <v>1.0981219800800348</v>
      </c>
      <c r="M42" s="6"/>
      <c r="N42" s="6"/>
    </row>
    <row r="43" spans="1:14" ht="15" thickBot="1" x14ac:dyDescent="0.4">
      <c r="A43" s="17" t="s">
        <v>86</v>
      </c>
      <c r="B43" s="18" t="s">
        <v>87</v>
      </c>
      <c r="C43" s="19">
        <v>21845822.600000001</v>
      </c>
      <c r="D43" s="19">
        <v>15163632.300000001</v>
      </c>
      <c r="E43" s="20">
        <f t="shared" si="0"/>
        <v>0.6941204539489394</v>
      </c>
      <c r="F43" s="19">
        <v>15950601</v>
      </c>
      <c r="G43" s="22">
        <f t="shared" si="1"/>
        <v>0.95066212865584188</v>
      </c>
      <c r="M43" s="6"/>
      <c r="N43" s="6"/>
    </row>
    <row r="44" spans="1:14" ht="15" thickBot="1" x14ac:dyDescent="0.4">
      <c r="A44" s="17" t="s">
        <v>88</v>
      </c>
      <c r="B44" s="18" t="s">
        <v>89</v>
      </c>
      <c r="C44" s="19">
        <v>1916672.9</v>
      </c>
      <c r="D44" s="19">
        <v>1227120.5</v>
      </c>
      <c r="E44" s="20">
        <f t="shared" si="0"/>
        <v>0.64023470045410469</v>
      </c>
      <c r="F44" s="19">
        <v>1139385.1000000001</v>
      </c>
      <c r="G44" s="22">
        <f t="shared" si="1"/>
        <v>1.0770024112128549</v>
      </c>
      <c r="M44" s="6"/>
      <c r="N44" s="6"/>
    </row>
    <row r="45" spans="1:14" ht="15" thickBot="1" x14ac:dyDescent="0.4">
      <c r="A45" s="17" t="s">
        <v>90</v>
      </c>
      <c r="B45" s="18" t="s">
        <v>91</v>
      </c>
      <c r="C45" s="19">
        <v>2559791.9</v>
      </c>
      <c r="D45" s="19">
        <v>1855434.6</v>
      </c>
      <c r="E45" s="20">
        <f t="shared" si="0"/>
        <v>0.7248380620315269</v>
      </c>
      <c r="F45" s="19">
        <v>1628165.4</v>
      </c>
      <c r="G45" s="22">
        <f t="shared" si="1"/>
        <v>1.1395860641676823</v>
      </c>
      <c r="M45" s="6"/>
      <c r="N45" s="6"/>
    </row>
    <row r="46" spans="1:14" ht="23.5" thickBot="1" x14ac:dyDescent="0.4">
      <c r="A46" s="17" t="s">
        <v>92</v>
      </c>
      <c r="B46" s="18" t="s">
        <v>93</v>
      </c>
      <c r="C46" s="19">
        <v>133156.20000000001</v>
      </c>
      <c r="D46" s="19">
        <v>99492.800000000003</v>
      </c>
      <c r="E46" s="20">
        <f t="shared" si="0"/>
        <v>0.74718864010838393</v>
      </c>
      <c r="F46" s="19">
        <v>106369.5</v>
      </c>
      <c r="G46" s="22">
        <f t="shared" si="1"/>
        <v>0.93535082895002797</v>
      </c>
      <c r="M46" s="6"/>
      <c r="N46" s="6"/>
    </row>
    <row r="47" spans="1:14" ht="15" thickBot="1" x14ac:dyDescent="0.4">
      <c r="A47" s="17" t="s">
        <v>94</v>
      </c>
      <c r="B47" s="18" t="s">
        <v>95</v>
      </c>
      <c r="C47" s="19">
        <v>127601.4</v>
      </c>
      <c r="D47" s="19">
        <v>98986.9</v>
      </c>
      <c r="E47" s="20">
        <f t="shared" si="0"/>
        <v>0.77575089301528044</v>
      </c>
      <c r="F47" s="19">
        <v>93696.4</v>
      </c>
      <c r="G47" s="22">
        <f t="shared" si="1"/>
        <v>1.0564642825124551</v>
      </c>
      <c r="M47" s="6"/>
      <c r="N47" s="6"/>
    </row>
    <row r="48" spans="1:14" ht="15" thickBot="1" x14ac:dyDescent="0.4">
      <c r="A48" s="17" t="s">
        <v>96</v>
      </c>
      <c r="B48" s="18" t="s">
        <v>97</v>
      </c>
      <c r="C48" s="19">
        <v>413421.1</v>
      </c>
      <c r="D48" s="19">
        <v>258071.8</v>
      </c>
      <c r="E48" s="20">
        <f t="shared" si="0"/>
        <v>0.62423470887189847</v>
      </c>
      <c r="F48" s="19">
        <v>364374.8</v>
      </c>
      <c r="G48" s="22">
        <f>D48/F48</f>
        <v>0.70825918806679278</v>
      </c>
      <c r="M48" s="6"/>
      <c r="N48" s="6"/>
    </row>
    <row r="49" spans="1:14" ht="23.5" thickBot="1" x14ac:dyDescent="0.4">
      <c r="A49" s="17" t="s">
        <v>98</v>
      </c>
      <c r="B49" s="18" t="s">
        <v>99</v>
      </c>
      <c r="C49" s="19">
        <v>98692.7</v>
      </c>
      <c r="D49" s="19">
        <v>75268.7</v>
      </c>
      <c r="E49" s="20">
        <f t="shared" si="0"/>
        <v>0.76265721780840934</v>
      </c>
      <c r="F49" s="19">
        <v>53915.1</v>
      </c>
      <c r="G49" s="22">
        <f t="shared" ref="G49:G52" si="2">D49/F49</f>
        <v>1.3960597309473599</v>
      </c>
      <c r="M49" s="6"/>
      <c r="N49" s="6"/>
    </row>
    <row r="50" spans="1:14" ht="15" thickBot="1" x14ac:dyDescent="0.4">
      <c r="A50" s="17" t="s">
        <v>100</v>
      </c>
      <c r="B50" s="18" t="s">
        <v>101</v>
      </c>
      <c r="C50" s="19">
        <v>1188688</v>
      </c>
      <c r="D50" s="19">
        <v>801481.6</v>
      </c>
      <c r="E50" s="20">
        <f t="shared" si="0"/>
        <v>0.67425733245393238</v>
      </c>
      <c r="F50" s="19">
        <v>796623</v>
      </c>
      <c r="G50" s="22">
        <f t="shared" si="2"/>
        <v>1.0060989953842658</v>
      </c>
      <c r="M50" s="6"/>
      <c r="N50" s="6"/>
    </row>
    <row r="51" spans="1:14" ht="15" thickBot="1" x14ac:dyDescent="0.4">
      <c r="A51" s="14" t="s">
        <v>102</v>
      </c>
      <c r="B51" s="8" t="s">
        <v>103</v>
      </c>
      <c r="C51" s="15">
        <f>SUM(C52:C53)</f>
        <v>5819962.9000000004</v>
      </c>
      <c r="D51" s="15">
        <f>SUM(D52:D53)</f>
        <v>3785210.2</v>
      </c>
      <c r="E51" s="25">
        <f t="shared" si="0"/>
        <v>0.65038390536819402</v>
      </c>
      <c r="F51" s="24">
        <v>2989844.1</v>
      </c>
      <c r="G51" s="21">
        <f t="shared" si="2"/>
        <v>1.2660225996398944</v>
      </c>
      <c r="J51" s="6"/>
      <c r="K51" s="6"/>
      <c r="L51" s="6"/>
      <c r="M51" s="6"/>
      <c r="N51" s="6"/>
    </row>
    <row r="52" spans="1:14" ht="15" thickBot="1" x14ac:dyDescent="0.4">
      <c r="A52" s="17" t="s">
        <v>104</v>
      </c>
      <c r="B52" s="18" t="s">
        <v>105</v>
      </c>
      <c r="C52" s="19">
        <v>5548290.5</v>
      </c>
      <c r="D52" s="19">
        <v>3604875.2</v>
      </c>
      <c r="E52" s="20">
        <f t="shared" si="0"/>
        <v>0.64972719074460872</v>
      </c>
      <c r="F52" s="19">
        <v>2826992.2</v>
      </c>
      <c r="G52" s="22">
        <f t="shared" si="2"/>
        <v>1.2751627684009881</v>
      </c>
      <c r="M52" s="6"/>
      <c r="N52" s="6"/>
    </row>
    <row r="53" spans="1:14" ht="15" thickBot="1" x14ac:dyDescent="0.4">
      <c r="A53" s="17" t="s">
        <v>106</v>
      </c>
      <c r="B53" s="18" t="s">
        <v>107</v>
      </c>
      <c r="C53" s="19">
        <v>271672.40000000002</v>
      </c>
      <c r="D53" s="19">
        <v>180335</v>
      </c>
      <c r="E53" s="20">
        <f t="shared" si="0"/>
        <v>0.66379580700873542</v>
      </c>
      <c r="F53" s="19">
        <v>162851.9</v>
      </c>
      <c r="G53" s="22">
        <f>D53/F53</f>
        <v>1.1073558245252282</v>
      </c>
      <c r="M53" s="6"/>
      <c r="N53" s="6"/>
    </row>
    <row r="54" spans="1:14" ht="15" thickBot="1" x14ac:dyDescent="0.4">
      <c r="A54" s="14" t="s">
        <v>108</v>
      </c>
      <c r="B54" s="8" t="s">
        <v>109</v>
      </c>
      <c r="C54" s="15">
        <f>SUM(C55:C61)</f>
        <v>10017205</v>
      </c>
      <c r="D54" s="15">
        <f>SUM(D55:D61)</f>
        <v>5527241.5999999996</v>
      </c>
      <c r="E54" s="25">
        <f t="shared" si="0"/>
        <v>0.55177483140257189</v>
      </c>
      <c r="F54" s="24">
        <v>5093164.0999999996</v>
      </c>
      <c r="G54" s="21">
        <f t="shared" ref="G54:G78" si="3">D54/F54</f>
        <v>1.0852274718578183</v>
      </c>
      <c r="J54" s="26"/>
      <c r="K54" s="6"/>
      <c r="L54" s="6"/>
      <c r="M54" s="6"/>
      <c r="N54" s="6"/>
    </row>
    <row r="55" spans="1:14" ht="15" thickBot="1" x14ac:dyDescent="0.4">
      <c r="A55" s="17" t="s">
        <v>110</v>
      </c>
      <c r="B55" s="18" t="s">
        <v>111</v>
      </c>
      <c r="C55" s="19">
        <v>3305717.9</v>
      </c>
      <c r="D55" s="19">
        <v>2038402.2</v>
      </c>
      <c r="E55" s="20">
        <f t="shared" si="0"/>
        <v>0.61662920480903705</v>
      </c>
      <c r="F55" s="19">
        <v>2213498.7000000002</v>
      </c>
      <c r="G55" s="22">
        <f t="shared" si="3"/>
        <v>0.9208960457035732</v>
      </c>
      <c r="M55" s="6"/>
      <c r="N55" s="6"/>
    </row>
    <row r="56" spans="1:14" ht="15" thickBot="1" x14ac:dyDescent="0.4">
      <c r="A56" s="17" t="s">
        <v>112</v>
      </c>
      <c r="B56" s="18" t="s">
        <v>113</v>
      </c>
      <c r="C56" s="19">
        <v>3389820.2</v>
      </c>
      <c r="D56" s="19">
        <v>1741697.6</v>
      </c>
      <c r="E56" s="20">
        <f t="shared" si="0"/>
        <v>0.51380235447295997</v>
      </c>
      <c r="F56" s="19">
        <v>1540153.8</v>
      </c>
      <c r="G56" s="22">
        <f t="shared" si="3"/>
        <v>1.1308595284444969</v>
      </c>
      <c r="M56" s="6"/>
      <c r="N56" s="6"/>
    </row>
    <row r="57" spans="1:14" ht="23.5" thickBot="1" x14ac:dyDescent="0.4">
      <c r="A57" s="17" t="s">
        <v>114</v>
      </c>
      <c r="B57" s="18" t="s">
        <v>115</v>
      </c>
      <c r="C57" s="19">
        <v>47499.6</v>
      </c>
      <c r="D57" s="19">
        <v>34686.199999999997</v>
      </c>
      <c r="E57" s="20">
        <f t="shared" si="0"/>
        <v>0.7302419388794853</v>
      </c>
      <c r="F57" s="19">
        <v>35854.800000000003</v>
      </c>
      <c r="G57" s="22">
        <f t="shared" si="3"/>
        <v>0.96740743219875702</v>
      </c>
      <c r="M57" s="6"/>
      <c r="N57" s="6"/>
    </row>
    <row r="58" spans="1:14" ht="15" thickBot="1" x14ac:dyDescent="0.4">
      <c r="A58" s="17" t="s">
        <v>116</v>
      </c>
      <c r="B58" s="18" t="s">
        <v>117</v>
      </c>
      <c r="C58" s="19">
        <v>322847.8</v>
      </c>
      <c r="D58" s="19">
        <v>231059.3</v>
      </c>
      <c r="E58" s="20">
        <f t="shared" si="0"/>
        <v>0.71569110893740018</v>
      </c>
      <c r="F58" s="19">
        <v>223366.9</v>
      </c>
      <c r="G58" s="22">
        <f t="shared" si="3"/>
        <v>1.0344384060485237</v>
      </c>
      <c r="M58" s="6"/>
      <c r="N58" s="6"/>
    </row>
    <row r="59" spans="1:14" ht="15" thickBot="1" x14ac:dyDescent="0.4">
      <c r="A59" s="17" t="s">
        <v>118</v>
      </c>
      <c r="B59" s="18" t="s">
        <v>119</v>
      </c>
      <c r="C59" s="19">
        <v>415362.7</v>
      </c>
      <c r="D59" s="19">
        <v>273421.7</v>
      </c>
      <c r="E59" s="20">
        <f t="shared" si="0"/>
        <v>0.65827215587726107</v>
      </c>
      <c r="F59" s="19">
        <v>157774.6</v>
      </c>
      <c r="G59" s="22">
        <f t="shared" si="3"/>
        <v>1.7329893404895338</v>
      </c>
      <c r="M59" s="6"/>
      <c r="N59" s="6"/>
    </row>
    <row r="60" spans="1:14" ht="23.5" thickBot="1" x14ac:dyDescent="0.4">
      <c r="A60" s="17" t="s">
        <v>120</v>
      </c>
      <c r="B60" s="18" t="s">
        <v>121</v>
      </c>
      <c r="C60" s="19">
        <v>137014.39999999999</v>
      </c>
      <c r="D60" s="19">
        <v>103625.1</v>
      </c>
      <c r="E60" s="20">
        <f t="shared" si="0"/>
        <v>0.75630809608333149</v>
      </c>
      <c r="F60" s="19">
        <v>72229.5</v>
      </c>
      <c r="G60" s="22">
        <f t="shared" si="3"/>
        <v>1.4346645068843062</v>
      </c>
      <c r="M60" s="6"/>
      <c r="N60" s="6"/>
    </row>
    <row r="61" spans="1:14" ht="15" thickBot="1" x14ac:dyDescent="0.4">
      <c r="A61" s="17" t="s">
        <v>122</v>
      </c>
      <c r="B61" s="18" t="s">
        <v>123</v>
      </c>
      <c r="C61" s="19">
        <v>2398942.4</v>
      </c>
      <c r="D61" s="19">
        <v>1104349.5</v>
      </c>
      <c r="E61" s="20">
        <f t="shared" si="0"/>
        <v>0.46034848523249244</v>
      </c>
      <c r="F61" s="19">
        <v>850285.8</v>
      </c>
      <c r="G61" s="22">
        <f t="shared" si="3"/>
        <v>1.2987980041534268</v>
      </c>
      <c r="M61" s="6"/>
      <c r="N61" s="6"/>
    </row>
    <row r="62" spans="1:14" ht="15" thickBot="1" x14ac:dyDescent="0.4">
      <c r="A62" s="7">
        <v>1000</v>
      </c>
      <c r="B62" s="8" t="s">
        <v>124</v>
      </c>
      <c r="C62" s="15">
        <f>SUM(C63:C67)</f>
        <v>31664438.300000001</v>
      </c>
      <c r="D62" s="15">
        <f>SUM(D63:D67)</f>
        <v>25583890.300000001</v>
      </c>
      <c r="E62" s="25">
        <f t="shared" si="0"/>
        <v>0.80796918162922216</v>
      </c>
      <c r="F62" s="24">
        <v>14661383.300000001</v>
      </c>
      <c r="G62" s="21">
        <f t="shared" si="3"/>
        <v>1.7449847518821775</v>
      </c>
      <c r="I62" s="16"/>
      <c r="J62" s="26"/>
      <c r="K62" s="26"/>
      <c r="L62" s="6"/>
      <c r="M62" s="6"/>
      <c r="N62" s="6"/>
    </row>
    <row r="63" spans="1:14" ht="15" thickBot="1" x14ac:dyDescent="0.4">
      <c r="A63" s="30">
        <v>1001</v>
      </c>
      <c r="B63" s="18" t="s">
        <v>125</v>
      </c>
      <c r="C63" s="23">
        <v>204840</v>
      </c>
      <c r="D63" s="19">
        <v>114206.39999999999</v>
      </c>
      <c r="E63" s="20">
        <f t="shared" si="0"/>
        <v>0.55753954305799647</v>
      </c>
      <c r="F63" s="19">
        <v>103504.6</v>
      </c>
      <c r="G63" s="22">
        <f t="shared" si="3"/>
        <v>1.103394438508047</v>
      </c>
      <c r="M63" s="6"/>
      <c r="N63" s="6"/>
    </row>
    <row r="64" spans="1:14" ht="15" thickBot="1" x14ac:dyDescent="0.4">
      <c r="A64" s="30">
        <v>1002</v>
      </c>
      <c r="B64" s="18" t="s">
        <v>126</v>
      </c>
      <c r="C64" s="19">
        <v>2106573.7999999998</v>
      </c>
      <c r="D64" s="19">
        <v>1586349.2</v>
      </c>
      <c r="E64" s="20">
        <f t="shared" si="0"/>
        <v>0.75304705678956041</v>
      </c>
      <c r="F64" s="19">
        <v>1454704.1</v>
      </c>
      <c r="G64" s="22">
        <f t="shared" si="3"/>
        <v>1.090496135949572</v>
      </c>
      <c r="M64" s="6"/>
      <c r="N64" s="6"/>
    </row>
    <row r="65" spans="1:14" ht="15" thickBot="1" x14ac:dyDescent="0.4">
      <c r="A65" s="30">
        <v>1003</v>
      </c>
      <c r="B65" s="18" t="s">
        <v>127</v>
      </c>
      <c r="C65" s="19">
        <v>24062123.199999999</v>
      </c>
      <c r="D65" s="19">
        <v>20072935.899999999</v>
      </c>
      <c r="E65" s="20">
        <f t="shared" si="0"/>
        <v>0.83421299663198467</v>
      </c>
      <c r="F65" s="19">
        <v>10377671.5</v>
      </c>
      <c r="G65" s="22">
        <f t="shared" si="3"/>
        <v>1.9342427537815201</v>
      </c>
      <c r="M65" s="6"/>
      <c r="N65" s="6"/>
    </row>
    <row r="66" spans="1:14" ht="15" thickBot="1" x14ac:dyDescent="0.4">
      <c r="A66" s="30">
        <v>1004</v>
      </c>
      <c r="B66" s="18" t="s">
        <v>128</v>
      </c>
      <c r="C66" s="19">
        <v>4290914.0999999996</v>
      </c>
      <c r="D66" s="19">
        <v>3140078.8</v>
      </c>
      <c r="E66" s="20">
        <f t="shared" si="0"/>
        <v>0.73179717114355658</v>
      </c>
      <c r="F66" s="19">
        <v>2611036</v>
      </c>
      <c r="G66" s="22">
        <f t="shared" si="3"/>
        <v>1.2026179646699624</v>
      </c>
      <c r="M66" s="6"/>
      <c r="N66" s="6"/>
    </row>
    <row r="67" spans="1:14" ht="15" thickBot="1" x14ac:dyDescent="0.4">
      <c r="A67" s="30">
        <v>1006</v>
      </c>
      <c r="B67" s="18" t="s">
        <v>129</v>
      </c>
      <c r="C67" s="19">
        <v>999987.19999999995</v>
      </c>
      <c r="D67" s="19">
        <v>670320</v>
      </c>
      <c r="E67" s="20">
        <f t="shared" si="0"/>
        <v>0.67032858020582664</v>
      </c>
      <c r="F67" s="19">
        <v>114467.1</v>
      </c>
      <c r="G67" s="22">
        <f t="shared" si="3"/>
        <v>5.8560057868155999</v>
      </c>
      <c r="M67" s="6"/>
      <c r="N67" s="6"/>
    </row>
    <row r="68" spans="1:14" ht="15" thickBot="1" x14ac:dyDescent="0.4">
      <c r="A68" s="7">
        <v>1100</v>
      </c>
      <c r="B68" s="8" t="s">
        <v>130</v>
      </c>
      <c r="C68" s="15">
        <f>SUM(C69:C72)</f>
        <v>4196160.7</v>
      </c>
      <c r="D68" s="15">
        <f>SUM(D69:D72)</f>
        <v>2737564.1</v>
      </c>
      <c r="E68" s="25">
        <f t="shared" si="0"/>
        <v>0.65239734503018432</v>
      </c>
      <c r="F68" s="24">
        <v>2489958.9</v>
      </c>
      <c r="G68" s="21">
        <f t="shared" si="3"/>
        <v>1.0994414807409072</v>
      </c>
      <c r="H68" s="16"/>
      <c r="J68" s="6"/>
      <c r="K68" s="6"/>
      <c r="L68" s="6"/>
      <c r="M68" s="6"/>
      <c r="N68" s="6"/>
    </row>
    <row r="69" spans="1:14" ht="15" thickBot="1" x14ac:dyDescent="0.4">
      <c r="A69" s="30">
        <v>1101</v>
      </c>
      <c r="B69" s="18" t="s">
        <v>131</v>
      </c>
      <c r="C69" s="19">
        <v>533115.19999999995</v>
      </c>
      <c r="D69" s="23">
        <v>382249.5</v>
      </c>
      <c r="E69" s="20">
        <f t="shared" si="0"/>
        <v>0.71701107002764142</v>
      </c>
      <c r="F69" s="19">
        <v>271953.40000000002</v>
      </c>
      <c r="G69" s="22">
        <f t="shared" si="3"/>
        <v>1.4055698513054073</v>
      </c>
      <c r="M69" s="6"/>
      <c r="N69" s="6"/>
    </row>
    <row r="70" spans="1:14" ht="15" thickBot="1" x14ac:dyDescent="0.4">
      <c r="A70" s="30">
        <v>1102</v>
      </c>
      <c r="B70" s="18" t="s">
        <v>132</v>
      </c>
      <c r="C70" s="19">
        <v>1605900</v>
      </c>
      <c r="D70" s="19">
        <v>803925.8</v>
      </c>
      <c r="E70" s="20">
        <f t="shared" ref="E70:E78" si="4">D70/C70</f>
        <v>0.50060763434834055</v>
      </c>
      <c r="F70" s="19">
        <v>838728.9</v>
      </c>
      <c r="G70" s="22">
        <f t="shared" si="3"/>
        <v>0.9585049471885374</v>
      </c>
      <c r="M70" s="6"/>
      <c r="N70" s="6"/>
    </row>
    <row r="71" spans="1:14" ht="15" thickBot="1" x14ac:dyDescent="0.4">
      <c r="A71" s="30">
        <v>1103</v>
      </c>
      <c r="B71" s="18" t="s">
        <v>133</v>
      </c>
      <c r="C71" s="19">
        <v>1972106.4</v>
      </c>
      <c r="D71" s="19">
        <v>1491050.9</v>
      </c>
      <c r="E71" s="20">
        <f t="shared" si="4"/>
        <v>0.75607021000489627</v>
      </c>
      <c r="F71" s="19">
        <v>1327982.3</v>
      </c>
      <c r="G71" s="22">
        <f t="shared" si="3"/>
        <v>1.1227942571222522</v>
      </c>
      <c r="M71" s="6"/>
      <c r="N71" s="6"/>
    </row>
    <row r="72" spans="1:14" ht="23.5" thickBot="1" x14ac:dyDescent="0.4">
      <c r="A72" s="30">
        <v>1105</v>
      </c>
      <c r="B72" s="18" t="s">
        <v>134</v>
      </c>
      <c r="C72" s="19">
        <v>85039.1</v>
      </c>
      <c r="D72" s="19">
        <v>60337.9</v>
      </c>
      <c r="E72" s="20">
        <f t="shared" si="4"/>
        <v>0.7095312626779916</v>
      </c>
      <c r="F72" s="19">
        <v>51294.3</v>
      </c>
      <c r="G72" s="22">
        <f t="shared" si="3"/>
        <v>1.1763080888129869</v>
      </c>
      <c r="M72" s="6"/>
      <c r="N72" s="6"/>
    </row>
    <row r="73" spans="1:14" ht="15" thickBot="1" x14ac:dyDescent="0.4">
      <c r="A73" s="7">
        <v>1200</v>
      </c>
      <c r="B73" s="8" t="s">
        <v>135</v>
      </c>
      <c r="C73" s="15">
        <f>SUM(C74:C76)</f>
        <v>347227</v>
      </c>
      <c r="D73" s="15">
        <f>SUM(D74:D76)</f>
        <v>256903.09999999998</v>
      </c>
      <c r="E73" s="25">
        <f t="shared" si="4"/>
        <v>0.73987074737851599</v>
      </c>
      <c r="F73" s="24">
        <v>174178.9</v>
      </c>
      <c r="G73" s="21">
        <f t="shared" si="3"/>
        <v>1.4749381239633503</v>
      </c>
      <c r="J73" s="6"/>
      <c r="K73" s="6"/>
      <c r="L73" s="6"/>
      <c r="M73" s="6"/>
      <c r="N73" s="6"/>
    </row>
    <row r="74" spans="1:14" ht="15" thickBot="1" x14ac:dyDescent="0.4">
      <c r="A74" s="30">
        <v>1201</v>
      </c>
      <c r="B74" s="18" t="s">
        <v>136</v>
      </c>
      <c r="C74" s="19">
        <v>111069.7</v>
      </c>
      <c r="D74" s="19">
        <v>77012.7</v>
      </c>
      <c r="E74" s="20">
        <f t="shared" si="4"/>
        <v>0.69337272001274874</v>
      </c>
      <c r="F74" s="19">
        <v>70721.5</v>
      </c>
      <c r="G74" s="22">
        <f t="shared" si="3"/>
        <v>1.0889573891956477</v>
      </c>
      <c r="M74" s="6"/>
      <c r="N74" s="6"/>
    </row>
    <row r="75" spans="1:14" ht="15" thickBot="1" x14ac:dyDescent="0.4">
      <c r="A75" s="30">
        <v>1202</v>
      </c>
      <c r="B75" s="18" t="s">
        <v>137</v>
      </c>
      <c r="C75" s="19">
        <v>145176.79999999999</v>
      </c>
      <c r="D75" s="19">
        <v>103884.4</v>
      </c>
      <c r="E75" s="20">
        <f t="shared" si="4"/>
        <v>0.7155716340351902</v>
      </c>
      <c r="F75" s="19">
        <v>94259.7</v>
      </c>
      <c r="G75" s="22">
        <f t="shared" si="3"/>
        <v>1.1021083241300365</v>
      </c>
      <c r="M75" s="6"/>
      <c r="N75" s="6"/>
    </row>
    <row r="76" spans="1:14" ht="23.5" thickBot="1" x14ac:dyDescent="0.4">
      <c r="A76" s="30">
        <v>1204</v>
      </c>
      <c r="B76" s="18" t="s">
        <v>138</v>
      </c>
      <c r="C76" s="19">
        <v>90980.5</v>
      </c>
      <c r="D76" s="19">
        <v>76006</v>
      </c>
      <c r="E76" s="20">
        <f t="shared" si="4"/>
        <v>0.83540978561340062</v>
      </c>
      <c r="F76" s="19">
        <v>9197.7000000000007</v>
      </c>
      <c r="G76" s="22">
        <f t="shared" si="3"/>
        <v>8.2635876360394445</v>
      </c>
      <c r="M76" s="6"/>
      <c r="N76" s="6"/>
    </row>
    <row r="77" spans="1:14" ht="23.5" thickBot="1" x14ac:dyDescent="0.4">
      <c r="A77" s="7">
        <v>1300</v>
      </c>
      <c r="B77" s="8" t="s">
        <v>139</v>
      </c>
      <c r="C77" s="15">
        <f>SUM(C78)</f>
        <v>204685.8</v>
      </c>
      <c r="D77" s="15">
        <f>SUM(D78)</f>
        <v>16146.4</v>
      </c>
      <c r="E77" s="25">
        <f t="shared" si="4"/>
        <v>7.8883830729830795E-2</v>
      </c>
      <c r="F77" s="24">
        <v>37293.1</v>
      </c>
      <c r="G77" s="21">
        <f t="shared" si="3"/>
        <v>0.43295944826254723</v>
      </c>
      <c r="J77" s="6"/>
      <c r="K77" s="6"/>
      <c r="L77" s="6"/>
      <c r="M77" s="6"/>
      <c r="N77" s="6"/>
    </row>
    <row r="78" spans="1:14" ht="23.5" thickBot="1" x14ac:dyDescent="0.4">
      <c r="A78" s="30">
        <v>1301</v>
      </c>
      <c r="B78" s="18" t="s">
        <v>140</v>
      </c>
      <c r="C78" s="19">
        <v>204685.8</v>
      </c>
      <c r="D78" s="19">
        <v>16146.4</v>
      </c>
      <c r="E78" s="20">
        <f t="shared" si="4"/>
        <v>7.8883830729830795E-2</v>
      </c>
      <c r="F78" s="19">
        <v>37293.1</v>
      </c>
      <c r="G78" s="22">
        <f t="shared" si="3"/>
        <v>0.43295944826254723</v>
      </c>
      <c r="M78" s="6"/>
      <c r="N78" s="6"/>
    </row>
    <row r="79" spans="1:14" ht="35" thickBot="1" x14ac:dyDescent="0.4">
      <c r="A79" s="7">
        <v>1400</v>
      </c>
      <c r="B79" s="8" t="s">
        <v>141</v>
      </c>
      <c r="C79" s="15">
        <f>SUM(C80:C82)</f>
        <v>0</v>
      </c>
      <c r="D79" s="15">
        <f>SUM(D80:D82)</f>
        <v>0</v>
      </c>
      <c r="E79" s="25">
        <v>0</v>
      </c>
      <c r="F79" s="24">
        <v>0</v>
      </c>
      <c r="G79" s="25">
        <v>0</v>
      </c>
      <c r="J79" s="6"/>
      <c r="K79" s="6"/>
      <c r="L79" s="6"/>
      <c r="M79" s="6"/>
      <c r="N79" s="6"/>
    </row>
    <row r="80" spans="1:14" ht="35" thickBot="1" x14ac:dyDescent="0.4">
      <c r="A80" s="30">
        <v>1401</v>
      </c>
      <c r="B80" s="18" t="s">
        <v>142</v>
      </c>
      <c r="C80" s="19">
        <v>0</v>
      </c>
      <c r="D80" s="19">
        <v>0</v>
      </c>
      <c r="E80" s="20">
        <v>0</v>
      </c>
      <c r="F80" s="19">
        <v>0</v>
      </c>
      <c r="G80" s="20">
        <v>0</v>
      </c>
      <c r="M80" s="6"/>
      <c r="N80" s="6"/>
    </row>
    <row r="81" spans="1:14" ht="15" thickBot="1" x14ac:dyDescent="0.4">
      <c r="A81" s="30">
        <v>1402</v>
      </c>
      <c r="B81" s="18" t="s">
        <v>143</v>
      </c>
      <c r="C81" s="19">
        <v>0</v>
      </c>
      <c r="D81" s="19">
        <v>0</v>
      </c>
      <c r="E81" s="20">
        <v>0</v>
      </c>
      <c r="F81" s="19">
        <v>0</v>
      </c>
      <c r="G81" s="20">
        <v>0</v>
      </c>
      <c r="M81" s="6"/>
      <c r="N81" s="6"/>
    </row>
    <row r="82" spans="1:14" ht="15" thickBot="1" x14ac:dyDescent="0.4">
      <c r="A82" s="30">
        <v>1403</v>
      </c>
      <c r="B82" s="18" t="s">
        <v>144</v>
      </c>
      <c r="C82" s="19">
        <v>0</v>
      </c>
      <c r="D82" s="19">
        <v>0</v>
      </c>
      <c r="E82" s="20">
        <v>0</v>
      </c>
      <c r="F82" s="19">
        <v>0</v>
      </c>
      <c r="G82" s="20">
        <v>0</v>
      </c>
      <c r="M82" s="6"/>
      <c r="N82" s="6"/>
    </row>
  </sheetData>
  <mergeCells count="1">
    <mergeCell ref="A1:G1"/>
  </mergeCells>
  <pageMargins left="0.38" right="0.51" top="0.55000000000000004" bottom="0.38" header="0.31496062992125984" footer="0.31496062992125984"/>
  <pageSetup paperSize="9" scale="70" fitToHeight="0" orientation="portrait" r:id="rId1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В5</vt:lpstr>
      <vt:lpstr>В5!Заголовки_для_печати</vt:lpstr>
      <vt:lpstr>В5!Область_печати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Яковлева Олеся Николаевна</dc:creator>
  <cp:lastModifiedBy>Смирнов Игорь Николаевич</cp:lastModifiedBy>
  <dcterms:created xsi:type="dcterms:W3CDTF">2025-11-26T11:24:49Z</dcterms:created>
  <dcterms:modified xsi:type="dcterms:W3CDTF">2025-11-26T11:33:14Z</dcterms:modified>
</cp:coreProperties>
</file>