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290" yWindow="-110" windowWidth="11960" windowHeight="11020"/>
  </bookViews>
  <sheets>
    <sheet name="В3" sheetId="1" r:id="rId1"/>
  </sheets>
  <definedNames>
    <definedName name="_xlnm._FilterDatabase" localSheetId="0" hidden="1">В3!$B$3:$G$80</definedName>
    <definedName name="_xlnm.Print_Titles" localSheetId="0">В3!$3:$3</definedName>
  </definedNames>
  <calcPr calcId="145621"/>
</workbook>
</file>

<file path=xl/calcChain.xml><?xml version="1.0" encoding="utf-8"?>
<calcChain xmlns="http://schemas.openxmlformats.org/spreadsheetml/2006/main">
  <c r="G23" i="1" l="1"/>
  <c r="D77" i="1" l="1"/>
  <c r="D71" i="1"/>
  <c r="D61" i="1"/>
  <c r="D53" i="1"/>
  <c r="D40" i="1"/>
  <c r="D36" i="1"/>
  <c r="D31" i="1"/>
  <c r="D21" i="1"/>
  <c r="D16" i="1"/>
  <c r="D14" i="1"/>
  <c r="D5" i="1"/>
  <c r="F14" i="1"/>
  <c r="F16" i="1"/>
  <c r="F21" i="1"/>
  <c r="F31" i="1"/>
  <c r="F36" i="1"/>
  <c r="F40" i="1"/>
  <c r="F50" i="1"/>
  <c r="F53" i="1"/>
  <c r="F61" i="1"/>
  <c r="F5" i="1"/>
  <c r="F67" i="1"/>
  <c r="F77" i="1"/>
  <c r="F75" i="1"/>
  <c r="F71" i="1"/>
  <c r="F4" i="1" l="1"/>
  <c r="D4" i="1"/>
  <c r="G77" i="1"/>
  <c r="G76" i="1"/>
  <c r="G75" i="1"/>
  <c r="G70" i="1"/>
  <c r="G64" i="1"/>
  <c r="G59" i="1"/>
  <c r="G69" i="1"/>
  <c r="G71" i="1"/>
  <c r="G72" i="1"/>
  <c r="G73" i="1"/>
  <c r="G74" i="1"/>
  <c r="G78" i="1"/>
  <c r="G79" i="1"/>
  <c r="G80" i="1"/>
  <c r="E69" i="1"/>
  <c r="E70" i="1"/>
  <c r="E72" i="1"/>
  <c r="E73" i="1"/>
  <c r="E74" i="1"/>
  <c r="E76" i="1"/>
  <c r="E78" i="1"/>
  <c r="E79" i="1"/>
  <c r="E80" i="1"/>
  <c r="E68" i="1"/>
  <c r="G68" i="1"/>
  <c r="E23" i="1" l="1"/>
  <c r="E66" i="1"/>
  <c r="E65" i="1"/>
  <c r="E64" i="1"/>
  <c r="E63" i="1"/>
  <c r="E62" i="1"/>
  <c r="E60" i="1"/>
  <c r="E59" i="1"/>
  <c r="E58" i="1"/>
  <c r="E57" i="1"/>
  <c r="E56" i="1"/>
  <c r="E55" i="1"/>
  <c r="E54" i="1"/>
  <c r="E52" i="1"/>
  <c r="E51" i="1"/>
  <c r="E49" i="1"/>
  <c r="E48" i="1"/>
  <c r="E47" i="1"/>
  <c r="E46" i="1"/>
  <c r="E45" i="1"/>
  <c r="E44" i="1"/>
  <c r="E43" i="1"/>
  <c r="E42" i="1"/>
  <c r="E41" i="1"/>
  <c r="E39" i="1"/>
  <c r="E38" i="1"/>
  <c r="E37" i="1"/>
  <c r="E35" i="1"/>
  <c r="E34" i="1"/>
  <c r="E33" i="1"/>
  <c r="E32" i="1"/>
  <c r="E30" i="1"/>
  <c r="E29" i="1"/>
  <c r="E28" i="1"/>
  <c r="E27" i="1"/>
  <c r="E26" i="1"/>
  <c r="E25" i="1"/>
  <c r="E24" i="1"/>
  <c r="E22" i="1"/>
  <c r="E20" i="1"/>
  <c r="E19" i="1"/>
  <c r="E18" i="1"/>
  <c r="E17" i="1"/>
  <c r="E15" i="1"/>
  <c r="E13" i="1"/>
  <c r="E12" i="1"/>
  <c r="E11" i="1"/>
  <c r="E10" i="1"/>
  <c r="E9" i="1"/>
  <c r="E8" i="1"/>
  <c r="E7" i="1"/>
  <c r="E6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60" i="1"/>
  <c r="G61" i="1"/>
  <c r="G62" i="1"/>
  <c r="G63" i="1"/>
  <c r="G65" i="1"/>
  <c r="G66" i="1"/>
  <c r="G67" i="1"/>
  <c r="G4" i="1"/>
  <c r="C77" i="1"/>
  <c r="E77" i="1" s="1"/>
  <c r="C75" i="1"/>
  <c r="E75" i="1" s="1"/>
  <c r="C71" i="1"/>
  <c r="E71" i="1" s="1"/>
  <c r="C67" i="1"/>
  <c r="E67" i="1" s="1"/>
  <c r="C61" i="1"/>
  <c r="E61" i="1" s="1"/>
  <c r="C53" i="1"/>
  <c r="E53" i="1" s="1"/>
  <c r="C50" i="1"/>
  <c r="E50" i="1" s="1"/>
  <c r="C40" i="1"/>
  <c r="E40" i="1" s="1"/>
  <c r="C36" i="1"/>
  <c r="E36" i="1" s="1"/>
  <c r="C31" i="1"/>
  <c r="E31" i="1" s="1"/>
  <c r="C21" i="1"/>
  <c r="E21" i="1" s="1"/>
  <c r="C16" i="1"/>
  <c r="E16" i="1" s="1"/>
  <c r="C14" i="1"/>
  <c r="E14" i="1" s="1"/>
  <c r="C5" i="1"/>
  <c r="E5" i="1" s="1"/>
  <c r="C4" i="1" l="1"/>
  <c r="E4" i="1" s="1"/>
</calcChain>
</file>

<file path=xl/sharedStrings.xml><?xml version="1.0" encoding="utf-8"?>
<sst xmlns="http://schemas.openxmlformats.org/spreadsheetml/2006/main" count="141" uniqueCount="141">
  <si>
    <t>Код</t>
  </si>
  <si>
    <t>Наименование разделов, подразделов</t>
  </si>
  <si>
    <t>Темп роста к соответствующему периоду прошлого года, %</t>
  </si>
  <si>
    <t>РАСХОДЫ БЮДЖЕТА - ВСЕГО</t>
  </si>
  <si>
    <t>Общегосударственные вопросы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</si>
  <si>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</si>
  <si>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</si>
  <si>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Судебная система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</si>
  <si>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</si>
  <si>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проведения выборов и референдумов</t>
  </si>
  <si>
    <t>Резервные фонды</t>
  </si>
  <si>
    <t>Прикладные научные исследования в области общегосударственных вопросов</t>
  </si>
  <si>
    <t>Другие общегосударственные вопросы</t>
  </si>
  <si>
    <t>Национальная оборона</t>
  </si>
  <si>
    <t>Мобилизационная и вневойсковая подготовка</t>
  </si>
  <si>
    <t>Национальная безопасность и правоохранительная деятельность</t>
  </si>
  <si>
    <t>Национальная экономика</t>
  </si>
  <si>
    <t>Общеэкономические вопросы</t>
  </si>
  <si>
    <t>Сельское хозяйство и рыболовство</t>
  </si>
  <si>
    <t>Водное хозяйство</t>
  </si>
  <si>
    <t>Лесное хозяйство</t>
  </si>
  <si>
    <t>Транспорт</t>
  </si>
  <si>
    <t>Дорожное хозяйство (дорожные фонды)</t>
  </si>
  <si>
    <t>Другие вопросы в области национальной экономики</t>
  </si>
  <si>
    <t>Жилищно-коммунальное хозяйство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</si>
  <si>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</si>
  <si>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</si>
  <si>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</si>
  <si>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</si>
  <si>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Охрана окружающей среды</t>
  </si>
  <si>
    <t>Охрана объектов растительного и животного мира и среды их обитания</t>
  </si>
  <si>
    <t>Другие вопросы в области охраны окружающей среды</t>
  </si>
  <si>
    <t>Образование</t>
  </si>
  <si>
    <t>Дошкольное образование</t>
  </si>
  <si>
    <t>Общее образование</t>
  </si>
  <si>
    <t>Дополнительное образование детей</t>
  </si>
  <si>
    <t>Среднее профессиональное образование</t>
  </si>
  <si>
    <t>Профессиональная подготовка, переподготовка и повышение квалификации</t>
  </si>
  <si>
    <t>Высшее образование</t>
  </si>
  <si>
    <t>Молодежная политика</t>
  </si>
  <si>
    <t>Другие вопросы в области образования</t>
  </si>
  <si>
    <t>Культура, кинематография</t>
  </si>
  <si>
    <t>Культура</t>
  </si>
  <si>
    <t>Другие вопросы в области культуры, кинематографии</t>
  </si>
  <si>
    <t>Здравоохранение</t>
  </si>
  <si>
    <t>Стационарная медицинская помощь</t>
  </si>
  <si>
    <t>Амбулаторная помощь</t>
  </si>
  <si>
    <t>Скорая медицинская помощь</t>
  </si>
  <si>
    <t>Санаторно-оздоровительная помощь</t>
  </si>
  <si>
    <t>Заготовка, переработка, хранение и обеспечение безопасности донорской крови и ее компонентов</t>
  </si>
  <si>
    <t>Другие вопросы в области здравоохранения</t>
  </si>
  <si>
    <t>Социальная политика</t>
  </si>
  <si>
    <t>Пенсионное обеспечение</t>
  </si>
  <si>
    <t>Социальное обслуживание населения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</si>
  <si>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</si>
  <si>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</si>
  <si>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</si>
  <si>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Физическая культура и спорт</t>
  </si>
  <si>
    <t>Массовый спорт</t>
  </si>
  <si>
    <t>Спорт высших достижений</t>
  </si>
  <si>
    <t>Другие вопросы в области физической культуры и спорта</t>
  </si>
  <si>
    <t>Средства массовой информации</t>
  </si>
  <si>
    <t>Телевидение и радиовещание</t>
  </si>
  <si>
    <t>Периодическая печать и издательства</t>
  </si>
  <si>
    <t>Другие вопросы в области средств массовой информации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</si>
  <si>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</si>
  <si>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</si>
  <si>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Межбюджетные трансферты общего характера бюджетам бюджетной системы Российской Федерации</t>
  </si>
  <si>
    <t>Дотации на выравнивание бюджетной обеспеченности субъектов Российской Федерации и муниципальных образований</t>
  </si>
  <si>
    <t>Иные дотации</t>
  </si>
  <si>
    <t>Прочие межбюджетные трансферты общего характера</t>
  </si>
  <si>
    <t>0100</t>
  </si>
  <si>
    <t>0103</t>
  </si>
  <si>
    <t>0104</t>
  </si>
  <si>
    <t>0105</t>
  </si>
  <si>
    <t>0106</t>
  </si>
  <si>
    <t>0107</t>
  </si>
  <si>
    <t>0111</t>
  </si>
  <si>
    <t>0112</t>
  </si>
  <si>
    <t>0113</t>
  </si>
  <si>
    <t>0200</t>
  </si>
  <si>
    <t>0203</t>
  </si>
  <si>
    <t>0300</t>
  </si>
  <si>
    <t>0309</t>
  </si>
  <si>
    <t>0400</t>
  </si>
  <si>
    <t>0401</t>
  </si>
  <si>
    <t>0405</t>
  </si>
  <si>
    <t>0407</t>
  </si>
  <si>
    <t>0408</t>
  </si>
  <si>
    <t>0409</t>
  </si>
  <si>
    <t>0412</t>
  </si>
  <si>
    <t>0500</t>
  </si>
  <si>
    <t>0501</t>
  </si>
  <si>
    <t>0502</t>
  </si>
  <si>
    <t>0503</t>
  </si>
  <si>
    <t>0505</t>
  </si>
  <si>
    <t>0600</t>
  </si>
  <si>
    <t>0603</t>
  </si>
  <si>
    <t>0605</t>
  </si>
  <si>
    <t>0700</t>
  </si>
  <si>
    <t>0701</t>
  </si>
  <si>
    <t>0702</t>
  </si>
  <si>
    <t>0703</t>
  </si>
  <si>
    <t>0704</t>
  </si>
  <si>
    <t>0705</t>
  </si>
  <si>
    <t>0706</t>
  </si>
  <si>
    <t>0707</t>
  </si>
  <si>
    <t>0709</t>
  </si>
  <si>
    <t>0800</t>
  </si>
  <si>
    <t>0801</t>
  </si>
  <si>
    <t>0804</t>
  </si>
  <si>
    <t>0900</t>
  </si>
  <si>
    <t>0901</t>
  </si>
  <si>
    <t>0902</t>
  </si>
  <si>
    <t>0904</t>
  </si>
  <si>
    <t>0905</t>
  </si>
  <si>
    <t>0906</t>
  </si>
  <si>
    <t>0909</t>
  </si>
  <si>
    <t>0310</t>
  </si>
  <si>
    <t>0406</t>
  </si>
  <si>
    <t>0304</t>
  </si>
  <si>
    <t>0708</t>
  </si>
  <si>
    <t>0903</t>
  </si>
  <si>
    <t>Органы юстиции</t>
  </si>
  <si>
    <t>Прикладные научные исследования в области образования</t>
  </si>
  <si>
    <t>Медицинская помощь в дневных стационарах всех типов</t>
  </si>
  <si>
    <t>Другие вопросы в области национальной безопасности и правоохранительной деятельности</t>
  </si>
  <si>
    <t>0314</t>
  </si>
  <si>
    <t>0602</t>
  </si>
  <si>
    <t>Сбор, удаление отходов и очистка сточных вод</t>
  </si>
  <si>
    <t>0410</t>
  </si>
  <si>
    <t>0402</t>
  </si>
  <si>
    <t>Связь и информатика</t>
  </si>
  <si>
    <t>Топливно-энергетический комплекс</t>
  </si>
  <si>
    <t>Гражданская оборона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</si>
  <si>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</si>
  <si>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Сведения об исполнении республиканского бюджета за I полугодие 2025 года по расходам в разрезе разделов и подразделов классификации расходов бюджета </t>
  </si>
  <si>
    <r>
      <t xml:space="preserve">Фактически исполнено по состоянию </t>
    </r>
    <r>
      <rPr>
        <i/>
        <sz val="9"/>
        <color rgb="FF000000"/>
        <rFont val="Times New Roman"/>
        <family val="1"/>
        <charset val="204"/>
      </rPr>
      <t>на 01.07.2025</t>
    </r>
    <r>
      <rPr>
        <sz val="9"/>
        <color rgb="FF000000"/>
        <rFont val="Times New Roman"/>
        <family val="1"/>
        <charset val="204"/>
      </rPr>
      <t>, тыс. руб.</t>
    </r>
  </si>
  <si>
    <r>
      <t xml:space="preserve">% исполнения утвержденных бюджетных назначений по состоянию на </t>
    </r>
    <r>
      <rPr>
        <i/>
        <sz val="9"/>
        <color rgb="FF000000"/>
        <rFont val="Times New Roman"/>
        <family val="1"/>
        <charset val="204"/>
      </rPr>
      <t>01.07.2025</t>
    </r>
  </si>
  <si>
    <r>
      <t xml:space="preserve">Фактически исполнено по состоянию </t>
    </r>
    <r>
      <rPr>
        <i/>
        <sz val="9"/>
        <color rgb="FF000000"/>
        <rFont val="Times New Roman"/>
        <family val="1"/>
        <charset val="204"/>
      </rPr>
      <t xml:space="preserve">на 01.07.2024, </t>
    </r>
    <r>
      <rPr>
        <sz val="9"/>
        <color rgb="FF000000"/>
        <rFont val="Times New Roman"/>
        <family val="1"/>
        <charset val="204"/>
      </rPr>
      <t>тыс. руб.</t>
    </r>
  </si>
  <si>
    <t>Закон ЧР от 29.11.2024 № 83 
"О республиканском бюджете Чувашской Республики на 2025 год и на плановый период 2026 и 2027 годов" (ред. от 20.03.2025), тыс. 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</si>
</sst>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%"/>
  </numFmts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rgb="FF000000"/>
      <name val="Arial Cyr"/>
    </font>
    <font>
      <b/>
      <sz val="10"/>
      <color rgb="FF000000"/>
      <name val="Arial CYR"/>
    </font>
    <font>
      <sz val="11"/>
      <color theme="1"/>
      <name val="Calibri"/>
      <family val="2"/>
      <charset val="204"/>
      <scheme val="minor"/>
    </font>
    <font>
      <b/>
      <sz val="11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FFFFCC"/>
      </patternFill>
    </fill>
    <fill>
      <patternFill patternType="solid">
        <fgColor rgb="FFB9CDE5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/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/>
      <bottom style="medium">
        <color rgb="FFA6A6A6"/>
      </bottom>
      <diagonal/>
    </border>
    <border>
      <left/>
      <right style="medium">
        <color rgb="FFA6A6A6"/>
      </right>
      <top/>
      <bottom style="medium">
        <color rgb="FFA6A6A6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95B3D7"/>
      </bottom>
      <diagonal/>
    </border>
  </borders>
  <cellStyleXfs count="10">
    <xf numFmtId="0" fontId="0" fillId="0" borderId="0"/>
    <xf numFmtId="1" fontId="6" fillId="0" borderId="5">
      <alignment horizontal="center" vertical="top" shrinkToFit="1"/>
    </xf>
    <xf numFmtId="4" fontId="7" fillId="2" borderId="5">
      <alignment horizontal="right" vertical="top" shrinkToFit="1"/>
    </xf>
    <xf numFmtId="0" fontId="7" fillId="0" borderId="5">
      <alignment vertical="top" wrapText="1"/>
    </xf>
    <xf numFmtId="0" fontId="7" fillId="0" borderId="5">
      <alignment horizontal="left"/>
    </xf>
    <xf numFmtId="4" fontId="7" fillId="3" borderId="5">
      <alignment horizontal="right" vertical="top" shrinkToFit="1"/>
    </xf>
    <xf numFmtId="0" fontId="6" fillId="0" borderId="0"/>
    <xf numFmtId="0" fontId="8" fillId="0" borderId="0"/>
    <xf numFmtId="4" fontId="7" fillId="2" borderId="5">
      <alignment horizontal="right" vertical="top" shrinkToFit="1"/>
    </xf>
    <xf numFmtId="4" fontId="9" fillId="4" borderId="6">
      <alignment horizontal="right" vertical="top" wrapText="1" shrinkToFit="1"/>
    </xf>
  </cellStyleXfs>
  <cellXfs count="22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164" fontId="3" fillId="0" borderId="4" xfId="0" applyNumberFormat="1" applyFont="1" applyFill="1" applyBorder="1" applyAlignment="1">
      <alignment horizontal="right" vertical="center" wrapText="1"/>
    </xf>
    <xf numFmtId="164" fontId="2" fillId="0" borderId="4" xfId="0" applyNumberFormat="1" applyFont="1" applyFill="1" applyBorder="1" applyAlignment="1">
      <alignment horizontal="right" vertical="center" wrapText="1"/>
    </xf>
    <xf numFmtId="0" fontId="0" fillId="0" borderId="0" xfId="0" applyFill="1"/>
    <xf numFmtId="0" fontId="3" fillId="0" borderId="2" xfId="0" applyFont="1" applyFill="1" applyBorder="1" applyAlignment="1">
      <alignment horizontal="center" vertical="center" wrapText="1"/>
    </xf>
    <xf numFmtId="165" fontId="2" fillId="0" borderId="4" xfId="0" applyNumberFormat="1" applyFont="1" applyFill="1" applyBorder="1" applyAlignment="1">
      <alignment horizontal="right" vertical="center" wrapText="1"/>
    </xf>
    <xf numFmtId="165" fontId="3" fillId="0" borderId="4" xfId="0" applyNumberFormat="1" applyFont="1" applyFill="1" applyBorder="1" applyAlignment="1">
      <alignment horizontal="right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vertical="center" wrapText="1"/>
    </xf>
    <xf numFmtId="164" fontId="2" fillId="5" borderId="4" xfId="0" applyNumberFormat="1" applyFont="1" applyFill="1" applyBorder="1" applyAlignment="1">
      <alignment horizontal="right" vertical="center" wrapText="1"/>
    </xf>
    <xf numFmtId="165" fontId="2" fillId="5" borderId="4" xfId="0" applyNumberFormat="1" applyFont="1" applyFill="1" applyBorder="1" applyAlignment="1">
      <alignment horizontal="right" vertical="center" wrapText="1"/>
    </xf>
    <xf numFmtId="0" fontId="5" fillId="0" borderId="0" xfId="0" applyFont="1" applyAlignment="1">
      <alignment horizontal="center" vertical="center" wrapText="1"/>
    </xf>
  </cellXfs>
  <cellStyles count="10">
    <cellStyle name="ex64" xfId="9"/>
    <cellStyle name="xl24" xfId="6"/>
    <cellStyle name="xl26" xfId="1"/>
    <cellStyle name="xl37" xfId="4"/>
    <cellStyle name="xl38" xfId="8"/>
    <cellStyle name="xl40" xfId="5"/>
    <cellStyle name="xl60" xfId="3"/>
    <cellStyle name="xl63" xfId="2"/>
    <cellStyle name="Обычный" xfId="0" builtinId="0"/>
    <cellStyle name="Обычный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0"/>
  <sheetViews>
    <sheetView tabSelected="1" view="pageBreakPreview" zoomScale="110" zoomScaleNormal="100" zoomScaleSheetLayoutView="110" workbookViewId="0">
      <selection activeCell="A2" sqref="A2"/>
    </sheetView>
  </sheetViews>
  <sheetFormatPr defaultRowHeight="14.5" x14ac:dyDescent="0.35"/>
  <cols>
    <col min="2" max="2" width="40.453125" customWidth="1"/>
    <col min="3" max="3" width="17" style="13" customWidth="1"/>
    <col min="4" max="4" width="16.453125" style="13" customWidth="1"/>
    <col min="5" max="5" width="14.81640625" customWidth="1"/>
    <col min="6" max="7" width="15.7265625" customWidth="1"/>
  </cols>
  <sheetData>
    <row r="1" spans="1:7" ht="45" customHeight="1" x14ac:dyDescent="0.35">
      <c r="A1" s="21" t="s">
        <v>136</v>
      </c>
      <c r="B1" s="21"/>
      <c r="C1" s="21"/>
      <c r="D1" s="21"/>
      <c r="E1" s="21"/>
      <c r="F1" s="21"/>
      <c r="G1" s="21"/>
    </row>
    <row r="2" spans="1:7" ht="15.75" thickBot="1" x14ac:dyDescent="0.3">
      <c r="A2" s="1"/>
    </row>
    <row r="3" spans="1:7" ht="112.5" customHeight="1" thickBot="1" x14ac:dyDescent="0.4">
      <c r="A3" s="2" t="s">
        <v>0</v>
      </c>
      <c r="B3" s="3" t="s">
        <v>1</v>
      </c>
      <c r="C3" s="14" t="s">
        <v>140</v>
      </c>
      <c r="D3" s="14" t="s">
        <v>137</v>
      </c>
      <c r="E3" s="4" t="s">
        <v>138</v>
      </c>
      <c r="F3" s="14" t="s">
        <v>139</v>
      </c>
      <c r="G3" s="14" t="s">
        <v>2</v>
      </c>
    </row>
    <row r="4" spans="1:7" ht="15" thickBot="1" x14ac:dyDescent="0.4">
      <c r="A4" s="5"/>
      <c r="B4" s="6" t="s">
        <v>3</v>
      </c>
      <c r="C4" s="19">
        <f>C5+C14+C16+C21+C31+C36+C40+C50+C53+C61+C67+C71+C75+C77</f>
        <v>114687333.40000001</v>
      </c>
      <c r="D4" s="19">
        <f>D5+D14+D16+D21+D31+D36+D40+D50+D53+D61+D67+D71+D75+D77</f>
        <v>49226572.840000004</v>
      </c>
      <c r="E4" s="20">
        <f>IFERROR(D4/C4,"-")</f>
        <v>0.42922414691001964</v>
      </c>
      <c r="F4" s="19">
        <f>F5+F14+F16+F21+F31+F36+F40+F50+F53+F61+F67+F71+F75+F77</f>
        <v>43421620.130000003</v>
      </c>
      <c r="G4" s="20">
        <f>IFERROR(D4/F4,"-")</f>
        <v>1.133688072730141</v>
      </c>
    </row>
    <row r="5" spans="1:7" ht="15" thickBot="1" x14ac:dyDescent="0.4">
      <c r="A5" s="9" t="s">
        <v>71</v>
      </c>
      <c r="B5" s="6" t="s">
        <v>4</v>
      </c>
      <c r="C5" s="12">
        <f>SUM(C6:C13)</f>
        <v>8832840.4000000004</v>
      </c>
      <c r="D5" s="12">
        <f>SUM(D6:D13)</f>
        <v>1150294.1200000001</v>
      </c>
      <c r="E5" s="15">
        <f t="shared" ref="E5:E67" si="0">IFERROR(D5/C5,"-")</f>
        <v>0.13022924313225451</v>
      </c>
      <c r="F5" s="12">
        <f>SUM(F6:F13)</f>
        <v>1031015.41</v>
      </c>
      <c r="G5" s="15">
        <f t="shared" ref="G5:G67" si="1">IFERROR(D5/F5,"-")</f>
        <v>1.1156905210563246</v>
      </c>
    </row>
    <row r="6" spans="1:7" ht="46.5" thickBot="1" x14ac:dyDescent="0.4">
      <c r="A6" s="10" t="s">
        <v>72</v>
      </c>
      <c r="B6" s="8" t="s">
        <v>5</v>
      </c>
      <c r="C6" s="11">
        <v>159674.5</v>
      </c>
      <c r="D6" s="11">
        <v>79558.52</v>
      </c>
      <c r="E6" s="16">
        <f t="shared" si="0"/>
        <v>0.49825438626706209</v>
      </c>
      <c r="F6" s="11">
        <v>64014.8</v>
      </c>
      <c r="G6" s="16">
        <f t="shared" si="1"/>
        <v>1.2428144741528522</v>
      </c>
    </row>
    <row r="7" spans="1:7" ht="46.5" thickBot="1" x14ac:dyDescent="0.4">
      <c r="A7" s="10" t="s">
        <v>73</v>
      </c>
      <c r="B7" s="8" t="s">
        <v>6</v>
      </c>
      <c r="C7" s="11">
        <v>437126.1</v>
      </c>
      <c r="D7" s="11">
        <v>170016.04</v>
      </c>
      <c r="E7" s="16">
        <f t="shared" si="0"/>
        <v>0.38894049108483802</v>
      </c>
      <c r="F7" s="11">
        <v>132818.82999999999</v>
      </c>
      <c r="G7" s="16">
        <f t="shared" si="1"/>
        <v>1.2800597626104675</v>
      </c>
    </row>
    <row r="8" spans="1:7" ht="15" thickBot="1" x14ac:dyDescent="0.4">
      <c r="A8" s="10" t="s">
        <v>74</v>
      </c>
      <c r="B8" s="8" t="s">
        <v>7</v>
      </c>
      <c r="C8" s="11">
        <v>280077.2</v>
      </c>
      <c r="D8" s="11">
        <v>120982.6</v>
      </c>
      <c r="E8" s="16">
        <f t="shared" si="0"/>
        <v>0.43196161629722091</v>
      </c>
      <c r="F8" s="11">
        <v>99959.81</v>
      </c>
      <c r="G8" s="16">
        <f t="shared" si="1"/>
        <v>1.210312424563432</v>
      </c>
    </row>
    <row r="9" spans="1:7" ht="35" thickBot="1" x14ac:dyDescent="0.4">
      <c r="A9" s="10" t="s">
        <v>75</v>
      </c>
      <c r="B9" s="8" t="s">
        <v>8</v>
      </c>
      <c r="C9" s="11">
        <v>300716.5</v>
      </c>
      <c r="D9" s="11">
        <v>119231.57</v>
      </c>
      <c r="E9" s="16">
        <f t="shared" si="0"/>
        <v>0.39649161253206927</v>
      </c>
      <c r="F9" s="11">
        <v>100197.26</v>
      </c>
      <c r="G9" s="16">
        <f t="shared" si="1"/>
        <v>1.1899683683965012</v>
      </c>
    </row>
    <row r="10" spans="1:7" ht="15" thickBot="1" x14ac:dyDescent="0.4">
      <c r="A10" s="10" t="s">
        <v>76</v>
      </c>
      <c r="B10" s="8" t="s">
        <v>9</v>
      </c>
      <c r="C10" s="11">
        <v>302646.7</v>
      </c>
      <c r="D10" s="11">
        <v>24701.16</v>
      </c>
      <c r="E10" s="16">
        <f t="shared" si="0"/>
        <v>8.1617146329366883E-2</v>
      </c>
      <c r="F10" s="11">
        <v>76235.600000000006</v>
      </c>
      <c r="G10" s="16">
        <f t="shared" si="1"/>
        <v>0.32401082958617755</v>
      </c>
    </row>
    <row r="11" spans="1:7" ht="15" thickBot="1" x14ac:dyDescent="0.4">
      <c r="A11" s="10" t="s">
        <v>77</v>
      </c>
      <c r="B11" s="8" t="s">
        <v>10</v>
      </c>
      <c r="C11" s="11">
        <v>4112995.2</v>
      </c>
      <c r="D11" s="11">
        <v>0</v>
      </c>
      <c r="E11" s="16">
        <f t="shared" si="0"/>
        <v>0</v>
      </c>
      <c r="F11" s="11">
        <v>0</v>
      </c>
      <c r="G11" s="16" t="str">
        <f t="shared" si="1"/>
        <v>-</v>
      </c>
    </row>
    <row r="12" spans="1:7" ht="23.5" thickBot="1" x14ac:dyDescent="0.4">
      <c r="A12" s="10" t="s">
        <v>78</v>
      </c>
      <c r="B12" s="8" t="s">
        <v>11</v>
      </c>
      <c r="C12" s="11">
        <v>225</v>
      </c>
      <c r="D12" s="11">
        <v>0</v>
      </c>
      <c r="E12" s="16">
        <f t="shared" si="0"/>
        <v>0</v>
      </c>
      <c r="F12" s="11">
        <v>0</v>
      </c>
      <c r="G12" s="16" t="str">
        <f t="shared" si="1"/>
        <v>-</v>
      </c>
    </row>
    <row r="13" spans="1:7" ht="15" thickBot="1" x14ac:dyDescent="0.4">
      <c r="A13" s="10" t="s">
        <v>79</v>
      </c>
      <c r="B13" s="8" t="s">
        <v>12</v>
      </c>
      <c r="C13" s="11">
        <v>3239379.2</v>
      </c>
      <c r="D13" s="11">
        <v>635804.23</v>
      </c>
      <c r="E13" s="16">
        <f t="shared" si="0"/>
        <v>0.19627348042489126</v>
      </c>
      <c r="F13" s="11">
        <v>557789.11</v>
      </c>
      <c r="G13" s="16">
        <f t="shared" si="1"/>
        <v>1.1398649034220119</v>
      </c>
    </row>
    <row r="14" spans="1:7" ht="15" thickBot="1" x14ac:dyDescent="0.4">
      <c r="A14" s="9" t="s">
        <v>80</v>
      </c>
      <c r="B14" s="6" t="s">
        <v>13</v>
      </c>
      <c r="C14" s="12">
        <f>C15</f>
        <v>40618.300000000003</v>
      </c>
      <c r="D14" s="12">
        <f>D15</f>
        <v>16541.13</v>
      </c>
      <c r="E14" s="15">
        <f t="shared" si="0"/>
        <v>0.40723343911488169</v>
      </c>
      <c r="F14" s="12">
        <f>F15</f>
        <v>15327.26</v>
      </c>
      <c r="G14" s="15">
        <f t="shared" si="1"/>
        <v>1.0791968036035142</v>
      </c>
    </row>
    <row r="15" spans="1:7" ht="15" thickBot="1" x14ac:dyDescent="0.4">
      <c r="A15" s="10" t="s">
        <v>81</v>
      </c>
      <c r="B15" s="8" t="s">
        <v>14</v>
      </c>
      <c r="C15" s="11">
        <v>40618.300000000003</v>
      </c>
      <c r="D15" s="11">
        <v>16541.13</v>
      </c>
      <c r="E15" s="16">
        <f t="shared" si="0"/>
        <v>0.40723343911488169</v>
      </c>
      <c r="F15" s="11">
        <v>15327.26</v>
      </c>
      <c r="G15" s="16">
        <f t="shared" si="1"/>
        <v>1.0791968036035142</v>
      </c>
    </row>
    <row r="16" spans="1:7" ht="23.5" thickBot="1" x14ac:dyDescent="0.4">
      <c r="A16" s="9" t="s">
        <v>82</v>
      </c>
      <c r="B16" s="6" t="s">
        <v>15</v>
      </c>
      <c r="C16" s="12">
        <f>SUM(C17:C20)</f>
        <v>1253516.8</v>
      </c>
      <c r="D16" s="12">
        <f>SUM(D17:D20)</f>
        <v>330217.86000000004</v>
      </c>
      <c r="E16" s="15">
        <f t="shared" si="0"/>
        <v>0.26343313468156154</v>
      </c>
      <c r="F16" s="12">
        <f>SUM(F17:F20)</f>
        <v>252076.26</v>
      </c>
      <c r="G16" s="15">
        <f t="shared" si="1"/>
        <v>1.3099919048307049</v>
      </c>
    </row>
    <row r="17" spans="1:7" ht="15" thickBot="1" x14ac:dyDescent="0.4">
      <c r="A17" s="10" t="s">
        <v>120</v>
      </c>
      <c r="B17" s="8" t="s">
        <v>123</v>
      </c>
      <c r="C17" s="11">
        <v>138580.6</v>
      </c>
      <c r="D17" s="11">
        <v>55111.93</v>
      </c>
      <c r="E17" s="16">
        <f t="shared" si="0"/>
        <v>0.39768863751491912</v>
      </c>
      <c r="F17" s="11">
        <v>42853.93</v>
      </c>
      <c r="G17" s="16">
        <f t="shared" si="1"/>
        <v>1.2860414435735532</v>
      </c>
    </row>
    <row r="18" spans="1:7" ht="15" thickBot="1" x14ac:dyDescent="0.4">
      <c r="A18" s="10" t="s">
        <v>83</v>
      </c>
      <c r="B18" s="8" t="s">
        <v>134</v>
      </c>
      <c r="C18" s="11">
        <v>132222.6</v>
      </c>
      <c r="D18" s="11">
        <v>53819.79</v>
      </c>
      <c r="E18" s="16">
        <f t="shared" si="0"/>
        <v>0.40703926560209824</v>
      </c>
      <c r="F18" s="11">
        <v>43453.08</v>
      </c>
      <c r="G18" s="16">
        <f t="shared" si="1"/>
        <v>1.2385725016500557</v>
      </c>
    </row>
    <row r="19" spans="1:7" ht="35" thickBot="1" x14ac:dyDescent="0.4">
      <c r="A19" s="17" t="s">
        <v>118</v>
      </c>
      <c r="B19" s="18" t="s">
        <v>135</v>
      </c>
      <c r="C19" s="11">
        <v>584581.80000000005</v>
      </c>
      <c r="D19" s="11">
        <v>212806.31</v>
      </c>
      <c r="E19" s="16">
        <f t="shared" si="0"/>
        <v>0.36403170608458896</v>
      </c>
      <c r="F19" s="11">
        <v>157850.92000000001</v>
      </c>
      <c r="G19" s="16">
        <f t="shared" si="1"/>
        <v>1.3481474165624121</v>
      </c>
    </row>
    <row r="20" spans="1:7" ht="23.5" thickBot="1" x14ac:dyDescent="0.4">
      <c r="A20" s="10" t="s">
        <v>127</v>
      </c>
      <c r="B20" s="8" t="s">
        <v>126</v>
      </c>
      <c r="C20" s="11">
        <v>398131.8</v>
      </c>
      <c r="D20" s="11">
        <v>8479.83</v>
      </c>
      <c r="E20" s="16">
        <f t="shared" si="0"/>
        <v>2.1299052223409436E-2</v>
      </c>
      <c r="F20" s="11">
        <v>7918.33</v>
      </c>
      <c r="G20" s="16">
        <f t="shared" si="1"/>
        <v>1.0709114169275593</v>
      </c>
    </row>
    <row r="21" spans="1:7" ht="15" thickBot="1" x14ac:dyDescent="0.4">
      <c r="A21" s="9" t="s">
        <v>84</v>
      </c>
      <c r="B21" s="6" t="s">
        <v>16</v>
      </c>
      <c r="C21" s="12">
        <f>SUM(C22:C30)</f>
        <v>19740829.399999999</v>
      </c>
      <c r="D21" s="12">
        <f>SUM(D22:D30)</f>
        <v>6397273.6100000003</v>
      </c>
      <c r="E21" s="15">
        <f t="shared" si="0"/>
        <v>0.32406306140308372</v>
      </c>
      <c r="F21" s="12">
        <f>SUM(F22:F30)</f>
        <v>6508445.6900000004</v>
      </c>
      <c r="G21" s="15">
        <f t="shared" si="1"/>
        <v>0.98291879731426324</v>
      </c>
    </row>
    <row r="22" spans="1:7" ht="15" thickBot="1" x14ac:dyDescent="0.4">
      <c r="A22" s="10" t="s">
        <v>85</v>
      </c>
      <c r="B22" s="8" t="s">
        <v>17</v>
      </c>
      <c r="C22" s="11">
        <v>457176.7</v>
      </c>
      <c r="D22" s="11">
        <v>182554.18</v>
      </c>
      <c r="E22" s="16">
        <f t="shared" si="0"/>
        <v>0.39930770750127903</v>
      </c>
      <c r="F22" s="11">
        <v>168274.03</v>
      </c>
      <c r="G22" s="16">
        <f t="shared" si="1"/>
        <v>1.0848624710539112</v>
      </c>
    </row>
    <row r="23" spans="1:7" ht="15" thickBot="1" x14ac:dyDescent="0.4">
      <c r="A23" s="17" t="s">
        <v>131</v>
      </c>
      <c r="B23" s="18" t="s">
        <v>133</v>
      </c>
      <c r="C23" s="11">
        <v>5441.3</v>
      </c>
      <c r="D23" s="11">
        <v>336</v>
      </c>
      <c r="E23" s="16">
        <f>IFERROR(D23/C23,"-")</f>
        <v>6.1749949460606836E-2</v>
      </c>
      <c r="F23" s="11">
        <v>0</v>
      </c>
      <c r="G23" s="16" t="str">
        <f t="shared" si="1"/>
        <v>-</v>
      </c>
    </row>
    <row r="24" spans="1:7" ht="15" thickBot="1" x14ac:dyDescent="0.4">
      <c r="A24" s="10" t="s">
        <v>86</v>
      </c>
      <c r="B24" s="8" t="s">
        <v>18</v>
      </c>
      <c r="C24" s="11">
        <v>4394032.5</v>
      </c>
      <c r="D24" s="11">
        <v>2040385.42</v>
      </c>
      <c r="E24" s="16">
        <f t="shared" si="0"/>
        <v>0.46435373884922332</v>
      </c>
      <c r="F24" s="11">
        <v>1321642.5</v>
      </c>
      <c r="G24" s="16">
        <f t="shared" si="1"/>
        <v>1.5438255201387667</v>
      </c>
    </row>
    <row r="25" spans="1:7" ht="15" thickBot="1" x14ac:dyDescent="0.4">
      <c r="A25" s="10" t="s">
        <v>119</v>
      </c>
      <c r="B25" s="8" t="s">
        <v>19</v>
      </c>
      <c r="C25" s="11">
        <v>66466.8</v>
      </c>
      <c r="D25" s="11">
        <v>18739.39</v>
      </c>
      <c r="E25" s="16">
        <f t="shared" si="0"/>
        <v>0.28193609441104428</v>
      </c>
      <c r="F25" s="11">
        <v>36207.699999999997</v>
      </c>
      <c r="G25" s="16">
        <f t="shared" si="1"/>
        <v>0.51755262002281288</v>
      </c>
    </row>
    <row r="26" spans="1:7" ht="15" thickBot="1" x14ac:dyDescent="0.4">
      <c r="A26" s="10" t="s">
        <v>87</v>
      </c>
      <c r="B26" s="8" t="s">
        <v>20</v>
      </c>
      <c r="C26" s="11">
        <v>185843.9</v>
      </c>
      <c r="D26" s="11">
        <v>93141.61</v>
      </c>
      <c r="E26" s="16">
        <f t="shared" si="0"/>
        <v>0.50118195969843515</v>
      </c>
      <c r="F26" s="11">
        <v>124076.42</v>
      </c>
      <c r="G26" s="16">
        <f t="shared" si="1"/>
        <v>0.7506793796919673</v>
      </c>
    </row>
    <row r="27" spans="1:7" ht="15" thickBot="1" x14ac:dyDescent="0.4">
      <c r="A27" s="10" t="s">
        <v>88</v>
      </c>
      <c r="B27" s="8" t="s">
        <v>21</v>
      </c>
      <c r="C27" s="11">
        <v>1225854.5</v>
      </c>
      <c r="D27" s="11">
        <v>458361.16</v>
      </c>
      <c r="E27" s="16">
        <f t="shared" si="0"/>
        <v>0.37391155312477947</v>
      </c>
      <c r="F27" s="11">
        <v>753042.67</v>
      </c>
      <c r="G27" s="16">
        <f t="shared" si="1"/>
        <v>0.60867886809123306</v>
      </c>
    </row>
    <row r="28" spans="1:7" ht="15" thickBot="1" x14ac:dyDescent="0.4">
      <c r="A28" s="10" t="s">
        <v>89</v>
      </c>
      <c r="B28" s="8" t="s">
        <v>22</v>
      </c>
      <c r="C28" s="11">
        <v>8766085.5</v>
      </c>
      <c r="D28" s="11">
        <v>2671011.4500000002</v>
      </c>
      <c r="E28" s="16">
        <f t="shared" si="0"/>
        <v>0.30469831146410792</v>
      </c>
      <c r="F28" s="11">
        <v>2096911.93</v>
      </c>
      <c r="G28" s="16">
        <f t="shared" si="1"/>
        <v>1.2737833247960968</v>
      </c>
    </row>
    <row r="29" spans="1:7" ht="15" thickBot="1" x14ac:dyDescent="0.4">
      <c r="A29" s="10" t="s">
        <v>130</v>
      </c>
      <c r="B29" s="8" t="s">
        <v>132</v>
      </c>
      <c r="C29" s="11">
        <v>2031036.8</v>
      </c>
      <c r="D29" s="11">
        <v>546811.18000000005</v>
      </c>
      <c r="E29" s="16">
        <f t="shared" si="0"/>
        <v>0.26922760828361164</v>
      </c>
      <c r="F29" s="11">
        <v>493067.73</v>
      </c>
      <c r="G29" s="16">
        <f t="shared" si="1"/>
        <v>1.1089981086371239</v>
      </c>
    </row>
    <row r="30" spans="1:7" ht="23.25" customHeight="1" thickBot="1" x14ac:dyDescent="0.4">
      <c r="A30" s="10" t="s">
        <v>90</v>
      </c>
      <c r="B30" s="8" t="s">
        <v>23</v>
      </c>
      <c r="C30" s="11">
        <v>2608891.4</v>
      </c>
      <c r="D30" s="11">
        <v>385933.22</v>
      </c>
      <c r="E30" s="16">
        <f t="shared" si="0"/>
        <v>0.14792996749500573</v>
      </c>
      <c r="F30" s="11">
        <v>1515222.71</v>
      </c>
      <c r="G30" s="16">
        <f t="shared" si="1"/>
        <v>0.25470395701764525</v>
      </c>
    </row>
    <row r="31" spans="1:7" ht="15" thickBot="1" x14ac:dyDescent="0.4">
      <c r="A31" s="9" t="s">
        <v>91</v>
      </c>
      <c r="B31" s="6" t="s">
        <v>24</v>
      </c>
      <c r="C31" s="12">
        <f>SUM(C32:C35)</f>
        <v>7054034</v>
      </c>
      <c r="D31" s="12">
        <f>SUM(D32:D35)</f>
        <v>1446944.57</v>
      </c>
      <c r="E31" s="15">
        <f t="shared" si="0"/>
        <v>0.20512299345310783</v>
      </c>
      <c r="F31" s="12">
        <f>SUM(F32:F35)</f>
        <v>2238595.2799999998</v>
      </c>
      <c r="G31" s="15">
        <f t="shared" si="1"/>
        <v>0.64636273601005723</v>
      </c>
    </row>
    <row r="32" spans="1:7" ht="15" thickBot="1" x14ac:dyDescent="0.4">
      <c r="A32" s="10" t="s">
        <v>92</v>
      </c>
      <c r="B32" s="8" t="s">
        <v>25</v>
      </c>
      <c r="C32" s="11">
        <v>956043.8</v>
      </c>
      <c r="D32" s="11">
        <v>231610.97</v>
      </c>
      <c r="E32" s="16">
        <f t="shared" si="0"/>
        <v>0.2422597897711381</v>
      </c>
      <c r="F32" s="11">
        <v>135547.46</v>
      </c>
      <c r="G32" s="16">
        <f t="shared" si="1"/>
        <v>1.7087075626500121</v>
      </c>
    </row>
    <row r="33" spans="1:7" ht="15" thickBot="1" x14ac:dyDescent="0.4">
      <c r="A33" s="10" t="s">
        <v>93</v>
      </c>
      <c r="B33" s="8" t="s">
        <v>26</v>
      </c>
      <c r="C33" s="11">
        <v>5199333.5</v>
      </c>
      <c r="D33" s="11">
        <v>1106400.52</v>
      </c>
      <c r="E33" s="16">
        <f t="shared" si="0"/>
        <v>0.21279660556492483</v>
      </c>
      <c r="F33" s="11">
        <v>1943557.17</v>
      </c>
      <c r="G33" s="16">
        <f t="shared" si="1"/>
        <v>0.56926574483013537</v>
      </c>
    </row>
    <row r="34" spans="1:7" ht="15" thickBot="1" x14ac:dyDescent="0.4">
      <c r="A34" s="10" t="s">
        <v>94</v>
      </c>
      <c r="B34" s="8" t="s">
        <v>27</v>
      </c>
      <c r="C34" s="11">
        <v>573319.4</v>
      </c>
      <c r="D34" s="11">
        <v>37386.81</v>
      </c>
      <c r="E34" s="16">
        <f t="shared" si="0"/>
        <v>6.5211137107866912E-2</v>
      </c>
      <c r="F34" s="11">
        <v>103110.17</v>
      </c>
      <c r="G34" s="16">
        <f t="shared" si="1"/>
        <v>0.36259090640622549</v>
      </c>
    </row>
    <row r="35" spans="1:7" ht="23.5" thickBot="1" x14ac:dyDescent="0.4">
      <c r="A35" s="10" t="s">
        <v>95</v>
      </c>
      <c r="B35" s="8" t="s">
        <v>28</v>
      </c>
      <c r="C35" s="11">
        <v>325337.3</v>
      </c>
      <c r="D35" s="11">
        <v>71546.27</v>
      </c>
      <c r="E35" s="16">
        <f t="shared" si="0"/>
        <v>0.21991413219449479</v>
      </c>
      <c r="F35" s="11">
        <v>56380.480000000003</v>
      </c>
      <c r="G35" s="16">
        <f t="shared" si="1"/>
        <v>1.268990083092588</v>
      </c>
    </row>
    <row r="36" spans="1:7" ht="15" thickBot="1" x14ac:dyDescent="0.4">
      <c r="A36" s="9" t="s">
        <v>96</v>
      </c>
      <c r="B36" s="6" t="s">
        <v>29</v>
      </c>
      <c r="C36" s="12">
        <f>SUM(C37:C39)</f>
        <v>416808.60000000003</v>
      </c>
      <c r="D36" s="12">
        <f>SUM(D37:D39)</f>
        <v>67238.570000000007</v>
      </c>
      <c r="E36" s="15">
        <f t="shared" si="0"/>
        <v>0.1613176167670245</v>
      </c>
      <c r="F36" s="12">
        <f>SUM(F37:F39)</f>
        <v>26234.41</v>
      </c>
      <c r="G36" s="15">
        <f t="shared" si="1"/>
        <v>2.5629915061935833</v>
      </c>
    </row>
    <row r="37" spans="1:7" ht="15" thickBot="1" x14ac:dyDescent="0.4">
      <c r="A37" s="10" t="s">
        <v>128</v>
      </c>
      <c r="B37" s="8" t="s">
        <v>129</v>
      </c>
      <c r="C37" s="11">
        <v>0</v>
      </c>
      <c r="D37" s="11">
        <v>0</v>
      </c>
      <c r="E37" s="16" t="str">
        <f t="shared" si="0"/>
        <v>-</v>
      </c>
      <c r="F37" s="11">
        <v>4423.53</v>
      </c>
      <c r="G37" s="16">
        <f t="shared" si="1"/>
        <v>0</v>
      </c>
    </row>
    <row r="38" spans="1:7" ht="23.5" thickBot="1" x14ac:dyDescent="0.4">
      <c r="A38" s="10" t="s">
        <v>97</v>
      </c>
      <c r="B38" s="8" t="s">
        <v>30</v>
      </c>
      <c r="C38" s="11">
        <v>64947.199999999997</v>
      </c>
      <c r="D38" s="11">
        <v>7395.52</v>
      </c>
      <c r="E38" s="16">
        <f t="shared" si="0"/>
        <v>0.11386972802522666</v>
      </c>
      <c r="F38" s="11">
        <v>6611.87</v>
      </c>
      <c r="G38" s="16">
        <f t="shared" si="1"/>
        <v>1.1185216890229239</v>
      </c>
    </row>
    <row r="39" spans="1:7" ht="15" thickBot="1" x14ac:dyDescent="0.4">
      <c r="A39" s="10" t="s">
        <v>98</v>
      </c>
      <c r="B39" s="8" t="s">
        <v>31</v>
      </c>
      <c r="C39" s="11">
        <v>351861.4</v>
      </c>
      <c r="D39" s="11">
        <v>59843.05</v>
      </c>
      <c r="E39" s="16">
        <f t="shared" si="0"/>
        <v>0.17007563205284809</v>
      </c>
      <c r="F39" s="11">
        <v>15199.01</v>
      </c>
      <c r="G39" s="16">
        <f t="shared" si="1"/>
        <v>3.9372992056719487</v>
      </c>
    </row>
    <row r="40" spans="1:7" ht="15" thickBot="1" x14ac:dyDescent="0.4">
      <c r="A40" s="9" t="s">
        <v>99</v>
      </c>
      <c r="B40" s="6" t="s">
        <v>32</v>
      </c>
      <c r="C40" s="12">
        <f>SUM(C41:C49)</f>
        <v>31912650.800000001</v>
      </c>
      <c r="D40" s="12">
        <f>SUM(D41:D49)</f>
        <v>16277671.9</v>
      </c>
      <c r="E40" s="15">
        <f t="shared" si="0"/>
        <v>0.51006956463798359</v>
      </c>
      <c r="F40" s="12">
        <f>SUM(F41:F49)</f>
        <v>16457780.07</v>
      </c>
      <c r="G40" s="15">
        <f t="shared" si="1"/>
        <v>0.98905635090310207</v>
      </c>
    </row>
    <row r="41" spans="1:7" ht="15" thickBot="1" x14ac:dyDescent="0.4">
      <c r="A41" s="10" t="s">
        <v>100</v>
      </c>
      <c r="B41" s="8" t="s">
        <v>33</v>
      </c>
      <c r="C41" s="11">
        <v>7909102.9000000004</v>
      </c>
      <c r="D41" s="11">
        <v>4019650.88</v>
      </c>
      <c r="E41" s="16">
        <f t="shared" si="0"/>
        <v>0.50823094993491613</v>
      </c>
      <c r="F41" s="11">
        <v>3489900.83</v>
      </c>
      <c r="G41" s="16">
        <f t="shared" si="1"/>
        <v>1.1517951586034036</v>
      </c>
    </row>
    <row r="42" spans="1:7" ht="15" thickBot="1" x14ac:dyDescent="0.4">
      <c r="A42" s="10" t="s">
        <v>101</v>
      </c>
      <c r="B42" s="8" t="s">
        <v>34</v>
      </c>
      <c r="C42" s="11">
        <v>19665436.600000001</v>
      </c>
      <c r="D42" s="11">
        <v>10176060.67</v>
      </c>
      <c r="E42" s="16">
        <f t="shared" si="0"/>
        <v>0.51745917860781177</v>
      </c>
      <c r="F42" s="11">
        <v>11090215</v>
      </c>
      <c r="G42" s="16">
        <f t="shared" si="1"/>
        <v>0.9175710903711064</v>
      </c>
    </row>
    <row r="43" spans="1:7" ht="15" thickBot="1" x14ac:dyDescent="0.4">
      <c r="A43" s="10" t="s">
        <v>102</v>
      </c>
      <c r="B43" s="8" t="s">
        <v>35</v>
      </c>
      <c r="C43" s="11">
        <v>608402.5</v>
      </c>
      <c r="D43" s="11">
        <v>200492.41</v>
      </c>
      <c r="E43" s="16">
        <f t="shared" si="0"/>
        <v>0.32953909623974259</v>
      </c>
      <c r="F43" s="11">
        <v>150981.57999999999</v>
      </c>
      <c r="G43" s="16">
        <f t="shared" si="1"/>
        <v>1.3279262940552088</v>
      </c>
    </row>
    <row r="44" spans="1:7" ht="15" thickBot="1" x14ac:dyDescent="0.4">
      <c r="A44" s="10" t="s">
        <v>103</v>
      </c>
      <c r="B44" s="8" t="s">
        <v>36</v>
      </c>
      <c r="C44" s="11">
        <v>2544861.2000000002</v>
      </c>
      <c r="D44" s="11">
        <v>1320977.8700000001</v>
      </c>
      <c r="E44" s="16">
        <f t="shared" si="0"/>
        <v>0.51907658853850258</v>
      </c>
      <c r="F44" s="11">
        <v>1202403.04</v>
      </c>
      <c r="G44" s="16">
        <f t="shared" si="1"/>
        <v>1.0986148787514709</v>
      </c>
    </row>
    <row r="45" spans="1:7" ht="23.5" thickBot="1" x14ac:dyDescent="0.4">
      <c r="A45" s="10" t="s">
        <v>104</v>
      </c>
      <c r="B45" s="8" t="s">
        <v>37</v>
      </c>
      <c r="C45" s="11">
        <v>152165.1</v>
      </c>
      <c r="D45" s="11">
        <v>94109.79</v>
      </c>
      <c r="E45" s="16">
        <f t="shared" si="0"/>
        <v>0.61847158119700241</v>
      </c>
      <c r="F45" s="11">
        <v>51708.800000000003</v>
      </c>
      <c r="G45" s="16">
        <f t="shared" si="1"/>
        <v>1.8199956293706292</v>
      </c>
    </row>
    <row r="46" spans="1:7" ht="15" thickBot="1" x14ac:dyDescent="0.4">
      <c r="A46" s="10" t="s">
        <v>105</v>
      </c>
      <c r="B46" s="8" t="s">
        <v>38</v>
      </c>
      <c r="C46" s="11">
        <v>126317.6</v>
      </c>
      <c r="D46" s="11">
        <v>76645.100000000006</v>
      </c>
      <c r="E46" s="16">
        <f t="shared" si="0"/>
        <v>0.6067650113681704</v>
      </c>
      <c r="F46" s="11">
        <v>66158.649999999994</v>
      </c>
      <c r="G46" s="16">
        <f t="shared" si="1"/>
        <v>1.1585045946372849</v>
      </c>
    </row>
    <row r="47" spans="1:7" ht="15" thickBot="1" x14ac:dyDescent="0.4">
      <c r="A47" s="10" t="s">
        <v>106</v>
      </c>
      <c r="B47" s="8" t="s">
        <v>39</v>
      </c>
      <c r="C47" s="11">
        <v>334313.5</v>
      </c>
      <c r="D47" s="11">
        <v>144244.5</v>
      </c>
      <c r="E47" s="16">
        <f t="shared" si="0"/>
        <v>0.43146477782081788</v>
      </c>
      <c r="F47" s="11">
        <v>154420.43</v>
      </c>
      <c r="G47" s="16">
        <f t="shared" si="1"/>
        <v>0.9341024370933303</v>
      </c>
    </row>
    <row r="48" spans="1:7" ht="23.5" thickBot="1" x14ac:dyDescent="0.4">
      <c r="A48" s="10" t="s">
        <v>121</v>
      </c>
      <c r="B48" s="8" t="s">
        <v>124</v>
      </c>
      <c r="C48" s="11">
        <v>88068.7</v>
      </c>
      <c r="D48" s="11">
        <v>52603.1</v>
      </c>
      <c r="E48" s="16">
        <f t="shared" si="0"/>
        <v>0.59729620171525188</v>
      </c>
      <c r="F48" s="11">
        <v>35921.9</v>
      </c>
      <c r="G48" s="16">
        <f t="shared" si="1"/>
        <v>1.4643741004790949</v>
      </c>
    </row>
    <row r="49" spans="1:7" ht="15" thickBot="1" x14ac:dyDescent="0.4">
      <c r="A49" s="10" t="s">
        <v>107</v>
      </c>
      <c r="B49" s="8" t="s">
        <v>40</v>
      </c>
      <c r="C49" s="11">
        <v>483982.7</v>
      </c>
      <c r="D49" s="11">
        <v>192887.58</v>
      </c>
      <c r="E49" s="16">
        <f t="shared" si="0"/>
        <v>0.39854230326827794</v>
      </c>
      <c r="F49" s="11">
        <v>216069.84</v>
      </c>
      <c r="G49" s="16">
        <f t="shared" si="1"/>
        <v>0.89270941284540217</v>
      </c>
    </row>
    <row r="50" spans="1:7" ht="15" thickBot="1" x14ac:dyDescent="0.4">
      <c r="A50" s="9" t="s">
        <v>108</v>
      </c>
      <c r="B50" s="6" t="s">
        <v>41</v>
      </c>
      <c r="C50" s="12">
        <f>SUM(C51:C52)</f>
        <v>3319973.2</v>
      </c>
      <c r="D50" s="12">
        <v>1365524.31</v>
      </c>
      <c r="E50" s="15">
        <f t="shared" si="0"/>
        <v>0.41130582319158482</v>
      </c>
      <c r="F50" s="12">
        <f>SUM(F51:F52)</f>
        <v>939560.3</v>
      </c>
      <c r="G50" s="15">
        <f t="shared" si="1"/>
        <v>1.453365270967707</v>
      </c>
    </row>
    <row r="51" spans="1:7" ht="15" thickBot="1" x14ac:dyDescent="0.4">
      <c r="A51" s="10" t="s">
        <v>109</v>
      </c>
      <c r="B51" s="8" t="s">
        <v>42</v>
      </c>
      <c r="C51" s="11">
        <v>3140656.2</v>
      </c>
      <c r="D51" s="11">
        <v>1287551.53</v>
      </c>
      <c r="E51" s="16">
        <f t="shared" si="0"/>
        <v>0.40996258361548771</v>
      </c>
      <c r="F51" s="11">
        <v>871708</v>
      </c>
      <c r="G51" s="16">
        <f t="shared" si="1"/>
        <v>1.4770445263780991</v>
      </c>
    </row>
    <row r="52" spans="1:7" ht="15" thickBot="1" x14ac:dyDescent="0.4">
      <c r="A52" s="10" t="s">
        <v>110</v>
      </c>
      <c r="B52" s="8" t="s">
        <v>43</v>
      </c>
      <c r="C52" s="11">
        <v>179317</v>
      </c>
      <c r="D52" s="11">
        <v>77972.789999999994</v>
      </c>
      <c r="E52" s="16">
        <f t="shared" si="0"/>
        <v>0.43483211296196117</v>
      </c>
      <c r="F52" s="11">
        <v>67852.3</v>
      </c>
      <c r="G52" s="16">
        <f t="shared" si="1"/>
        <v>1.1491547080939037</v>
      </c>
    </row>
    <row r="53" spans="1:7" ht="15" thickBot="1" x14ac:dyDescent="0.4">
      <c r="A53" s="9" t="s">
        <v>111</v>
      </c>
      <c r="B53" s="6" t="s">
        <v>44</v>
      </c>
      <c r="C53" s="12">
        <f>SUM(C54:C60)</f>
        <v>9148419.8000000007</v>
      </c>
      <c r="D53" s="12">
        <f>SUM(D54:D60)</f>
        <v>3227813.67</v>
      </c>
      <c r="E53" s="15">
        <f t="shared" si="0"/>
        <v>0.35282745442005181</v>
      </c>
      <c r="F53" s="12">
        <f>SUM(F54:F60)</f>
        <v>2954367.48</v>
      </c>
      <c r="G53" s="15">
        <f t="shared" si="1"/>
        <v>1.0925565935352091</v>
      </c>
    </row>
    <row r="54" spans="1:7" ht="15" thickBot="1" x14ac:dyDescent="0.4">
      <c r="A54" s="10" t="s">
        <v>112</v>
      </c>
      <c r="B54" s="8" t="s">
        <v>45</v>
      </c>
      <c r="C54" s="11">
        <v>3164687.4</v>
      </c>
      <c r="D54" s="11">
        <v>1253804.96</v>
      </c>
      <c r="E54" s="16">
        <f t="shared" si="0"/>
        <v>0.39618603720544404</v>
      </c>
      <c r="F54" s="11">
        <v>1299222.8600000001</v>
      </c>
      <c r="G54" s="16">
        <f t="shared" si="1"/>
        <v>0.96504225610685446</v>
      </c>
    </row>
    <row r="55" spans="1:7" ht="15" thickBot="1" x14ac:dyDescent="0.4">
      <c r="A55" s="10" t="s">
        <v>113</v>
      </c>
      <c r="B55" s="8" t="s">
        <v>46</v>
      </c>
      <c r="C55" s="11">
        <v>3297479</v>
      </c>
      <c r="D55" s="11">
        <v>929349.49</v>
      </c>
      <c r="E55" s="16">
        <f t="shared" si="0"/>
        <v>0.28183636347646185</v>
      </c>
      <c r="F55" s="11">
        <v>769441.21</v>
      </c>
      <c r="G55" s="16">
        <f t="shared" si="1"/>
        <v>1.207823908989746</v>
      </c>
    </row>
    <row r="56" spans="1:7" ht="23.5" thickBot="1" x14ac:dyDescent="0.4">
      <c r="A56" s="10" t="s">
        <v>122</v>
      </c>
      <c r="B56" s="8" t="s">
        <v>125</v>
      </c>
      <c r="C56" s="11">
        <v>46032.9</v>
      </c>
      <c r="D56" s="11">
        <v>22937.21</v>
      </c>
      <c r="E56" s="16">
        <f t="shared" si="0"/>
        <v>0.49827862246349891</v>
      </c>
      <c r="F56" s="11">
        <v>19373.63</v>
      </c>
      <c r="G56" s="16">
        <f t="shared" si="1"/>
        <v>1.1839397159954019</v>
      </c>
    </row>
    <row r="57" spans="1:7" ht="15" thickBot="1" x14ac:dyDescent="0.4">
      <c r="A57" s="10" t="s">
        <v>114</v>
      </c>
      <c r="B57" s="8" t="s">
        <v>47</v>
      </c>
      <c r="C57" s="11">
        <v>323093.90000000002</v>
      </c>
      <c r="D57" s="11">
        <v>158554.78</v>
      </c>
      <c r="E57" s="16">
        <f t="shared" si="0"/>
        <v>0.49073900807164722</v>
      </c>
      <c r="F57" s="11">
        <v>153661.67000000001</v>
      </c>
      <c r="G57" s="16">
        <f t="shared" si="1"/>
        <v>1.0318433998537175</v>
      </c>
    </row>
    <row r="58" spans="1:7" ht="15" thickBot="1" x14ac:dyDescent="0.4">
      <c r="A58" s="10" t="s">
        <v>115</v>
      </c>
      <c r="B58" s="8" t="s">
        <v>48</v>
      </c>
      <c r="C58" s="11">
        <v>449987.9</v>
      </c>
      <c r="D58" s="11">
        <v>176757.26</v>
      </c>
      <c r="E58" s="16">
        <f t="shared" si="0"/>
        <v>0.39280447318694567</v>
      </c>
      <c r="F58" s="11">
        <v>116635.17</v>
      </c>
      <c r="G58" s="16">
        <f t="shared" si="1"/>
        <v>1.5154713625401328</v>
      </c>
    </row>
    <row r="59" spans="1:7" ht="23.5" thickBot="1" x14ac:dyDescent="0.4">
      <c r="A59" s="10" t="s">
        <v>116</v>
      </c>
      <c r="B59" s="8" t="s">
        <v>49</v>
      </c>
      <c r="C59" s="11">
        <v>139588</v>
      </c>
      <c r="D59" s="11">
        <v>69585.17</v>
      </c>
      <c r="E59" s="16">
        <f t="shared" si="0"/>
        <v>0.49850395449465568</v>
      </c>
      <c r="F59" s="11">
        <v>46790.85</v>
      </c>
      <c r="G59" s="16">
        <f>IFERROR(D59/F59,"-")</f>
        <v>1.4871533643864132</v>
      </c>
    </row>
    <row r="60" spans="1:7" ht="15" thickBot="1" x14ac:dyDescent="0.4">
      <c r="A60" s="10" t="s">
        <v>117</v>
      </c>
      <c r="B60" s="8" t="s">
        <v>50</v>
      </c>
      <c r="C60" s="11">
        <v>1727550.7</v>
      </c>
      <c r="D60" s="11">
        <v>616824.80000000005</v>
      </c>
      <c r="E60" s="16">
        <f t="shared" si="0"/>
        <v>0.35705163385364036</v>
      </c>
      <c r="F60" s="11">
        <v>549242.09</v>
      </c>
      <c r="G60" s="16">
        <f t="shared" si="1"/>
        <v>1.1230472158461127</v>
      </c>
    </row>
    <row r="61" spans="1:7" ht="15" thickBot="1" x14ac:dyDescent="0.4">
      <c r="A61" s="5">
        <v>1000</v>
      </c>
      <c r="B61" s="6" t="s">
        <v>51</v>
      </c>
      <c r="C61" s="12">
        <f>SUM(C62:C66)</f>
        <v>25101220.100000001</v>
      </c>
      <c r="D61" s="12">
        <f>SUM(D62:D66)</f>
        <v>15629401.949999999</v>
      </c>
      <c r="E61" s="15">
        <f t="shared" si="0"/>
        <v>0.62265506966332673</v>
      </c>
      <c r="F61" s="12">
        <f>SUM(F62:F66)</f>
        <v>10068649.43</v>
      </c>
      <c r="G61" s="15">
        <f t="shared" si="1"/>
        <v>1.552283854816862</v>
      </c>
    </row>
    <row r="62" spans="1:7" ht="15" thickBot="1" x14ac:dyDescent="0.4">
      <c r="A62" s="7">
        <v>1001</v>
      </c>
      <c r="B62" s="8" t="s">
        <v>52</v>
      </c>
      <c r="C62" s="11">
        <v>154406</v>
      </c>
      <c r="D62" s="11">
        <v>54470.79</v>
      </c>
      <c r="E62" s="16">
        <f t="shared" si="0"/>
        <v>0.3527763817468233</v>
      </c>
      <c r="F62" s="11">
        <v>60807.53</v>
      </c>
      <c r="G62" s="16">
        <f t="shared" si="1"/>
        <v>0.89579020887709138</v>
      </c>
    </row>
    <row r="63" spans="1:7" ht="15" thickBot="1" x14ac:dyDescent="0.4">
      <c r="A63" s="7">
        <v>1002</v>
      </c>
      <c r="B63" s="8" t="s">
        <v>53</v>
      </c>
      <c r="C63" s="11">
        <v>2083596.3</v>
      </c>
      <c r="D63" s="11">
        <v>997520.21</v>
      </c>
      <c r="E63" s="16">
        <f t="shared" si="0"/>
        <v>0.47874927115199806</v>
      </c>
      <c r="F63" s="11">
        <v>1021570.72</v>
      </c>
      <c r="G63" s="16">
        <f t="shared" si="1"/>
        <v>0.97645732250430983</v>
      </c>
    </row>
    <row r="64" spans="1:7" ht="15" thickBot="1" x14ac:dyDescent="0.4">
      <c r="A64" s="7">
        <v>1003</v>
      </c>
      <c r="B64" s="8" t="s">
        <v>54</v>
      </c>
      <c r="C64" s="11">
        <v>18506648.300000001</v>
      </c>
      <c r="D64" s="11">
        <v>12278478.83</v>
      </c>
      <c r="E64" s="16">
        <f t="shared" si="0"/>
        <v>0.66346313124673151</v>
      </c>
      <c r="F64" s="11">
        <v>7086586.9199999999</v>
      </c>
      <c r="G64" s="16">
        <f>IFERROR(D64/F64,"-")</f>
        <v>1.7326364537133201</v>
      </c>
    </row>
    <row r="65" spans="1:7" ht="15" thickBot="1" x14ac:dyDescent="0.4">
      <c r="A65" s="7">
        <v>1004</v>
      </c>
      <c r="B65" s="8" t="s">
        <v>55</v>
      </c>
      <c r="C65" s="11">
        <v>4148414.5</v>
      </c>
      <c r="D65" s="11">
        <v>2048184.59</v>
      </c>
      <c r="E65" s="16">
        <f t="shared" si="0"/>
        <v>0.49372708296145434</v>
      </c>
      <c r="F65" s="11">
        <v>1835794.2</v>
      </c>
      <c r="G65" s="16">
        <f t="shared" si="1"/>
        <v>1.1156940086203564</v>
      </c>
    </row>
    <row r="66" spans="1:7" ht="15" thickBot="1" x14ac:dyDescent="0.4">
      <c r="A66" s="7">
        <v>1006</v>
      </c>
      <c r="B66" s="8" t="s">
        <v>56</v>
      </c>
      <c r="C66" s="11">
        <v>208155</v>
      </c>
      <c r="D66" s="11">
        <v>250747.53</v>
      </c>
      <c r="E66" s="16">
        <f t="shared" si="0"/>
        <v>1.2046192981191901</v>
      </c>
      <c r="F66" s="11">
        <v>63890.06</v>
      </c>
      <c r="G66" s="16">
        <f t="shared" si="1"/>
        <v>3.9246720068818219</v>
      </c>
    </row>
    <row r="67" spans="1:7" ht="15" thickBot="1" x14ac:dyDescent="0.4">
      <c r="A67" s="5">
        <v>1100</v>
      </c>
      <c r="B67" s="6" t="s">
        <v>57</v>
      </c>
      <c r="C67" s="12">
        <f>SUM(C68:C70)</f>
        <v>2933414.6</v>
      </c>
      <c r="D67" s="12">
        <v>1210060.45</v>
      </c>
      <c r="E67" s="15">
        <f t="shared" si="0"/>
        <v>0.41250917957522948</v>
      </c>
      <c r="F67" s="12">
        <f>SUM(F68:F70)</f>
        <v>1037747.2600000001</v>
      </c>
      <c r="G67" s="15">
        <f t="shared" si="1"/>
        <v>1.1660454299826335</v>
      </c>
    </row>
    <row r="68" spans="1:7" ht="15" thickBot="1" x14ac:dyDescent="0.4">
      <c r="A68" s="7">
        <v>1102</v>
      </c>
      <c r="B68" s="8" t="s">
        <v>58</v>
      </c>
      <c r="C68" s="11">
        <v>1504273</v>
      </c>
      <c r="D68" s="11">
        <v>409551.37</v>
      </c>
      <c r="E68" s="16">
        <f>IFERROR(D68/C68,"-")</f>
        <v>0.27225867246171404</v>
      </c>
      <c r="F68" s="11">
        <v>246062.29</v>
      </c>
      <c r="G68" s="16">
        <f>IFERROR(D68/F68,"-")</f>
        <v>1.6644215170069334</v>
      </c>
    </row>
    <row r="69" spans="1:7" ht="15" thickBot="1" x14ac:dyDescent="0.4">
      <c r="A69" s="7">
        <v>1103</v>
      </c>
      <c r="B69" s="8" t="s">
        <v>59</v>
      </c>
      <c r="C69" s="11">
        <v>1369574.3999999999</v>
      </c>
      <c r="D69" s="11">
        <v>769654.76</v>
      </c>
      <c r="E69" s="16">
        <f t="shared" ref="E69:E80" si="2">IFERROR(D69/C69,"-")</f>
        <v>0.56196637437148367</v>
      </c>
      <c r="F69" s="11">
        <v>765719.55</v>
      </c>
      <c r="G69" s="16">
        <f t="shared" ref="G69:G80" si="3">IFERROR(D69/F69,"-")</f>
        <v>1.0051392314588286</v>
      </c>
    </row>
    <row r="70" spans="1:7" ht="23.5" thickBot="1" x14ac:dyDescent="0.4">
      <c r="A70" s="7">
        <v>1105</v>
      </c>
      <c r="B70" s="8" t="s">
        <v>60</v>
      </c>
      <c r="C70" s="11">
        <v>59567.199999999997</v>
      </c>
      <c r="D70" s="11">
        <v>30854.33</v>
      </c>
      <c r="E70" s="16">
        <f t="shared" si="2"/>
        <v>0.51797516082676376</v>
      </c>
      <c r="F70" s="11">
        <v>25965.42</v>
      </c>
      <c r="G70" s="16">
        <f>IFERROR(D70/F70,"-")</f>
        <v>1.188285419608079</v>
      </c>
    </row>
    <row r="71" spans="1:7" ht="15" thickBot="1" x14ac:dyDescent="0.4">
      <c r="A71" s="5">
        <v>1200</v>
      </c>
      <c r="B71" s="6" t="s">
        <v>61</v>
      </c>
      <c r="C71" s="12">
        <f>SUM(C72:C74)</f>
        <v>314192.2</v>
      </c>
      <c r="D71" s="12">
        <f>SUM(D72:D74)</f>
        <v>154532.34</v>
      </c>
      <c r="E71" s="15">
        <f t="shared" si="2"/>
        <v>0.4918401538930629</v>
      </c>
      <c r="F71" s="12">
        <f>SUM(F72:F74)</f>
        <v>86645.360000000015</v>
      </c>
      <c r="G71" s="15">
        <f t="shared" si="3"/>
        <v>1.7835039291198047</v>
      </c>
    </row>
    <row r="72" spans="1:7" ht="15" thickBot="1" x14ac:dyDescent="0.4">
      <c r="A72" s="7">
        <v>1201</v>
      </c>
      <c r="B72" s="8" t="s">
        <v>62</v>
      </c>
      <c r="C72" s="11">
        <v>108462.7</v>
      </c>
      <c r="D72" s="11">
        <v>48389.36</v>
      </c>
      <c r="E72" s="16">
        <f t="shared" si="2"/>
        <v>0.44613825766830439</v>
      </c>
      <c r="F72" s="11">
        <v>44094.36</v>
      </c>
      <c r="G72" s="16">
        <f t="shared" si="3"/>
        <v>1.0974047474552302</v>
      </c>
    </row>
    <row r="73" spans="1:7" ht="15" thickBot="1" x14ac:dyDescent="0.4">
      <c r="A73" s="7">
        <v>1202</v>
      </c>
      <c r="B73" s="8" t="s">
        <v>63</v>
      </c>
      <c r="C73" s="11">
        <v>114748</v>
      </c>
      <c r="D73" s="11">
        <v>50047.040000000001</v>
      </c>
      <c r="E73" s="16">
        <f t="shared" si="2"/>
        <v>0.43614738383239798</v>
      </c>
      <c r="F73" s="11">
        <v>40814.43</v>
      </c>
      <c r="G73" s="16">
        <f t="shared" si="3"/>
        <v>1.2262094558223648</v>
      </c>
    </row>
    <row r="74" spans="1:7" ht="23.5" thickBot="1" x14ac:dyDescent="0.4">
      <c r="A74" s="7">
        <v>1204</v>
      </c>
      <c r="B74" s="8" t="s">
        <v>64</v>
      </c>
      <c r="C74" s="11">
        <v>90981.5</v>
      </c>
      <c r="D74" s="11">
        <v>56095.94</v>
      </c>
      <c r="E74" s="16">
        <f t="shared" si="2"/>
        <v>0.61656424657760101</v>
      </c>
      <c r="F74" s="11">
        <v>1736.57</v>
      </c>
      <c r="G74" s="16">
        <f t="shared" si="3"/>
        <v>32.302723184207956</v>
      </c>
    </row>
    <row r="75" spans="1:7" ht="23.5" thickBot="1" x14ac:dyDescent="0.4">
      <c r="A75" s="5">
        <v>1300</v>
      </c>
      <c r="B75" s="6" t="s">
        <v>65</v>
      </c>
      <c r="C75" s="12">
        <f>C76</f>
        <v>172761.4</v>
      </c>
      <c r="D75" s="12">
        <v>0</v>
      </c>
      <c r="E75" s="15">
        <f t="shared" si="2"/>
        <v>0</v>
      </c>
      <c r="F75" s="12">
        <f>F76</f>
        <v>917.24</v>
      </c>
      <c r="G75" s="15">
        <f>IFERROR(D75/F75,"-")</f>
        <v>0</v>
      </c>
    </row>
    <row r="76" spans="1:7" ht="23.5" thickBot="1" x14ac:dyDescent="0.4">
      <c r="A76" s="7">
        <v>1301</v>
      </c>
      <c r="B76" s="8" t="s">
        <v>66</v>
      </c>
      <c r="C76" s="11">
        <v>172761.4</v>
      </c>
      <c r="D76" s="11">
        <v>0</v>
      </c>
      <c r="E76" s="16">
        <f t="shared" si="2"/>
        <v>0</v>
      </c>
      <c r="F76" s="11">
        <v>917.24</v>
      </c>
      <c r="G76" s="16">
        <f>IFERROR(D76/F76,"-")</f>
        <v>0</v>
      </c>
    </row>
    <row r="77" spans="1:7" ht="35" thickBot="1" x14ac:dyDescent="0.4">
      <c r="A77" s="5">
        <v>1400</v>
      </c>
      <c r="B77" s="6" t="s">
        <v>67</v>
      </c>
      <c r="C77" s="12">
        <f>SUM(C78:C80)</f>
        <v>4446053.8000000007</v>
      </c>
      <c r="D77" s="12">
        <f>SUM(D78:D80)</f>
        <v>1953058.36</v>
      </c>
      <c r="E77" s="15">
        <f t="shared" si="2"/>
        <v>0.43927906585385895</v>
      </c>
      <c r="F77" s="12">
        <f>SUM(F78:F80)</f>
        <v>1804258.6800000002</v>
      </c>
      <c r="G77" s="15">
        <f>IFERROR(D77/F77,"-")</f>
        <v>1.0824713671323449</v>
      </c>
    </row>
    <row r="78" spans="1:7" ht="35" thickBot="1" x14ac:dyDescent="0.4">
      <c r="A78" s="7">
        <v>1401</v>
      </c>
      <c r="B78" s="8" t="s">
        <v>68</v>
      </c>
      <c r="C78" s="11">
        <v>2419905.2000000002</v>
      </c>
      <c r="D78" s="11">
        <v>1209952.8</v>
      </c>
      <c r="E78" s="16">
        <f t="shared" si="2"/>
        <v>0.50000008264786566</v>
      </c>
      <c r="F78" s="11">
        <v>1059003.1000000001</v>
      </c>
      <c r="G78" s="16">
        <f t="shared" si="3"/>
        <v>1.1425394316598316</v>
      </c>
    </row>
    <row r="79" spans="1:7" ht="15" thickBot="1" x14ac:dyDescent="0.4">
      <c r="A79" s="7">
        <v>1402</v>
      </c>
      <c r="B79" s="8" t="s">
        <v>69</v>
      </c>
      <c r="C79" s="11">
        <v>120000</v>
      </c>
      <c r="D79" s="11">
        <v>60000</v>
      </c>
      <c r="E79" s="16">
        <f t="shared" si="2"/>
        <v>0.5</v>
      </c>
      <c r="F79" s="11">
        <v>56975.4</v>
      </c>
      <c r="G79" s="16">
        <f t="shared" si="3"/>
        <v>1.0530860687243968</v>
      </c>
    </row>
    <row r="80" spans="1:7" ht="15" thickBot="1" x14ac:dyDescent="0.4">
      <c r="A80" s="7">
        <v>1403</v>
      </c>
      <c r="B80" s="8" t="s">
        <v>70</v>
      </c>
      <c r="C80" s="11">
        <v>1906148.6</v>
      </c>
      <c r="D80" s="11">
        <v>683105.56</v>
      </c>
      <c r="E80" s="16">
        <f t="shared" si="2"/>
        <v>0.35836952061345062</v>
      </c>
      <c r="F80" s="11">
        <v>688280.18</v>
      </c>
      <c r="G80" s="16">
        <f t="shared" si="3"/>
        <v>0.99248181169476657</v>
      </c>
    </row>
  </sheetData>
  <autoFilter ref="B3:G80"/>
  <mergeCells count="1">
    <mergeCell ref="A1:G1"/>
  </mergeCells>
  <pageMargins left="0.7" right="0.7" top="0.56000000000000005" bottom="0.75" header="0.3" footer="0.3"/>
  <pageSetup paperSize="9" scale="67" fitToHeight="0" orientation="portrait" r:id="rId1"/>
  <rowBreaks count="1" manualBreakCount="1">
    <brk id="4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В3</vt:lpstr>
      <vt:lpstr>В3!Заголовки_для_печати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Григорьева Регина Витальевна</dc:creator>
  <cp:lastModifiedBy>Смирнов Игорь Николаевич</cp:lastModifiedBy>
  <cp:lastPrinted>2025-08-08T12:49:12Z</cp:lastPrinted>
  <dcterms:created xsi:type="dcterms:W3CDTF">2018-04-09T08:39:25Z</dcterms:created>
  <dcterms:modified xsi:type="dcterms:W3CDTF">2025-08-27T14:23:21Z</dcterms:modified>
</cp:coreProperties>
</file>