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90" yWindow="-110" windowWidth="11960" windowHeight="11020"/>
  </bookViews>
  <sheets>
    <sheet name="В5" sheetId="3" r:id="rId1"/>
  </sheets>
  <definedNames>
    <definedName name="_xlnm.Print_Titles" localSheetId="0">В5!$3:$3</definedName>
    <definedName name="_xlnm.Print_Area" localSheetId="0">В5!$A$1:$G$78</definedName>
  </definedNames>
  <calcPr calcId="145621"/>
</workbook>
</file>

<file path=xl/calcChain.xml><?xml version="1.0" encoding="utf-8"?>
<calcChain xmlns="http://schemas.openxmlformats.org/spreadsheetml/2006/main">
  <c r="G18" i="3" l="1"/>
  <c r="F15" i="3"/>
  <c r="F17" i="3"/>
  <c r="F22" i="3"/>
  <c r="F32" i="3"/>
  <c r="F37" i="3"/>
  <c r="F41" i="3"/>
  <c r="F51" i="3"/>
  <c r="F54" i="3"/>
  <c r="F62" i="3"/>
  <c r="F68" i="3"/>
  <c r="D15" i="3" l="1"/>
  <c r="D17" i="3"/>
  <c r="D22" i="3"/>
  <c r="D32" i="3"/>
  <c r="D37" i="3"/>
  <c r="D41" i="3"/>
  <c r="D51" i="3"/>
  <c r="D54" i="3"/>
  <c r="D62" i="3"/>
  <c r="F5" i="3" l="1"/>
  <c r="D5" i="3"/>
  <c r="D68" i="3"/>
  <c r="F73" i="3"/>
  <c r="D73" i="3"/>
  <c r="F77" i="3"/>
  <c r="D77" i="3"/>
  <c r="C77" i="3"/>
  <c r="C73" i="3"/>
  <c r="C68" i="3"/>
  <c r="C62" i="3"/>
  <c r="C54" i="3"/>
  <c r="C51" i="3"/>
  <c r="C41" i="3"/>
  <c r="C37" i="3"/>
  <c r="C32" i="3"/>
  <c r="C22" i="3"/>
  <c r="C17" i="3"/>
  <c r="C15" i="3"/>
  <c r="C5" i="3"/>
  <c r="F4" i="3" l="1"/>
  <c r="D4" i="3"/>
  <c r="C4" i="3"/>
  <c r="G75" i="3"/>
  <c r="G71" i="3"/>
  <c r="G39" i="3"/>
  <c r="G6" i="3"/>
  <c r="E6" i="3"/>
  <c r="G5" i="3" l="1"/>
  <c r="G7" i="3"/>
  <c r="G8" i="3"/>
  <c r="G9" i="3"/>
  <c r="G10" i="3"/>
  <c r="G11" i="3"/>
  <c r="G12" i="3"/>
  <c r="G13" i="3"/>
  <c r="G14" i="3"/>
  <c r="G15" i="3"/>
  <c r="G16" i="3"/>
  <c r="G17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2" i="3"/>
  <c r="G73" i="3"/>
  <c r="G74" i="3"/>
  <c r="G76" i="3"/>
  <c r="G77" i="3"/>
  <c r="G78" i="3"/>
  <c r="G4" i="3"/>
  <c r="E7" i="3" l="1"/>
  <c r="E9" i="3"/>
  <c r="E10" i="3"/>
  <c r="E11" i="3"/>
  <c r="E12" i="3"/>
  <c r="E13" i="3"/>
  <c r="E14" i="3"/>
  <c r="E16" i="3"/>
  <c r="E18" i="3"/>
  <c r="E19" i="3"/>
  <c r="E20" i="3"/>
  <c r="E21" i="3"/>
  <c r="E23" i="3"/>
  <c r="E24" i="3"/>
  <c r="E25" i="3"/>
  <c r="E26" i="3"/>
  <c r="E27" i="3"/>
  <c r="E28" i="3"/>
  <c r="E29" i="3"/>
  <c r="E30" i="3"/>
  <c r="E31" i="3"/>
  <c r="E33" i="3"/>
  <c r="E34" i="3"/>
  <c r="E35" i="3"/>
  <c r="E36" i="3"/>
  <c r="E38" i="3"/>
  <c r="E39" i="3"/>
  <c r="E40" i="3"/>
  <c r="E42" i="3"/>
  <c r="E43" i="3"/>
  <c r="E44" i="3"/>
  <c r="E45" i="3"/>
  <c r="E46" i="3"/>
  <c r="E47" i="3"/>
  <c r="E48" i="3"/>
  <c r="E49" i="3"/>
  <c r="E50" i="3"/>
  <c r="E52" i="3"/>
  <c r="E53" i="3"/>
  <c r="E55" i="3"/>
  <c r="E56" i="3"/>
  <c r="E57" i="3"/>
  <c r="E58" i="3"/>
  <c r="E59" i="3"/>
  <c r="E60" i="3"/>
  <c r="E61" i="3"/>
  <c r="E63" i="3"/>
  <c r="E64" i="3"/>
  <c r="E65" i="3"/>
  <c r="E66" i="3"/>
  <c r="E67" i="3"/>
  <c r="E69" i="3"/>
  <c r="E70" i="3"/>
  <c r="E71" i="3"/>
  <c r="E72" i="3"/>
  <c r="E74" i="3"/>
  <c r="E75" i="3"/>
  <c r="E76" i="3"/>
  <c r="E78" i="3"/>
  <c r="E77" i="3" l="1"/>
  <c r="E51" i="3"/>
  <c r="E41" i="3"/>
  <c r="E73" i="3"/>
  <c r="E68" i="3"/>
  <c r="E62" i="3"/>
  <c r="E54" i="3"/>
  <c r="E37" i="3"/>
  <c r="E32" i="3"/>
  <c r="E22" i="3"/>
  <c r="E17" i="3"/>
  <c r="E15" i="3"/>
  <c r="E5" i="3"/>
  <c r="E4" i="3" l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<sst xmlns="http://schemas.openxmlformats.org/spreadsheetml/2006/main" count="141" uniqueCount="141">
  <si>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</si>
  <si>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</si>
  <si>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</si>
  <si>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</si>
  <si>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</si>
  <si>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</si>
  <si>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</si>
  <si>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</si>
  <si>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</si>
  <si>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</si>
  <si>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</si>
  <si>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</si>
  <si>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</si>
  <si>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</si>
  <si>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</si>
  <si>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</si>
  <si>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</si>
  <si>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</si>
  <si>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</si>
  <si>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</si>
  <si>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</si>
  <si>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</si>
  <si>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</si>
  <si>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</si>
  <si>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</si>
  <si>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</si>
  <si>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</si>
  <si>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</si>
  <si>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</si>
  <si>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</si>
  <si>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</si>
  <si>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</si>
  <si>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</si>
  <si>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</si>
  <si>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</si>
  <si>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</si>
  <si>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</si>
  <si>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</si>
  <si>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</si>
  <si>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</si>
  <si>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</si>
  <si>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</si>
  <si>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</si>
  <si>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</si>
  <si>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</si>
  <si>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</si>
  <si>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</si>
  <si>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</si>
  <si>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</si>
  <si>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</si>
  <si>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</si>
  <si>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</si>
  <si>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</si>
  <si>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</si>
  <si>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</si>
  <si>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</si>
  <si>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</si>
  <si>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</si>
  <si>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</si>
  <si>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</si>
  <si>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</si>
  <si>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</si>
  <si>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</si>
  <si>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</si>
  <si>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</si>
  <si>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</si>
  <si>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</si>
  <si>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</si>
  <si>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</si>
  <si>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</si>
  <si>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</si>
  <si>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</si>
  <si>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</si>
  <si>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</si>
  <si>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</si>
  <si>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</si>
  <si>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</si>
  <si>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</si>
  <si>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</si>
  <si>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</si>
  <si>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</si>
  <si>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</si>
  <si>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</si>
  <si>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</si>
  <si>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</si>
  <si>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</si>
  <si>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</si>
  <si>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</si>
  <si>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</si>
  <si>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</si>
  <si>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</si>
  <si>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</si>
  <si>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</si>
  <si>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</si>
  <si>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</si>
  <si>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</si>
  <si>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</si>
  <si>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</si>
  <si>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</si>
  <si>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</si>
  <si>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</si>
  <si>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</si>
  <si>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</si>
  <si>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</si>
  <si>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</si>
  <si>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</si>
  <si>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</si>
  <si>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</si>
  <si>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</si>
  <si>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</si>
  <si>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</si>
  <si>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</si>
  <si>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</si>
  <si>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</si>
  <si>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</si>
  <si>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</si>
  <si>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</si>
  <si>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</si>
  <si>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</si>
  <si>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</si>
  <si>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</si>
  <si>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</si>
  <si>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</si>
  <si>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</si>
  <si>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</si>
  <si>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</si>
  <si>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</si>
  <si>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</si>
  <si>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</si>
  <si>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</si>
  <si>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</si>
  <si>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</si>
  <si>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</si>
  <si>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t>Функционирование высшего должностного лица субъекта Российской Федерации и муниципального образования</t>
  </si>
  <si>
    <t>0102</t>
  </si>
  <si>
    <t>-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</si>
  <si>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01.07.2025</t>
    </r>
  </si>
  <si>
    <t>Сведения об исполнении консолидированного бюджета по расходам в разрезе разделов и подразделов классификации расходов бюджета за I полугодие 2025 года</t>
  </si>
  <si>
    <t>Утвержденные бюджетные назначения (в соответствии с бюджетной росписью на 01.07.2025), тыс. руб.</t>
  </si>
  <si>
    <r>
      <t>Фактически исполнено по состоянию на</t>
    </r>
    <r>
      <rPr>
        <i/>
        <sz val="9"/>
        <color rgb="FF000000"/>
        <rFont val="Times New Roman"/>
        <family val="1"/>
        <charset val="204"/>
      </rPr>
      <t xml:space="preserve"> 01.07.2025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</si>
  <si>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 xml:space="preserve">01.07.2024, </t>
    </r>
    <r>
      <rPr>
        <sz val="9"/>
        <color rgb="FF000000"/>
        <rFont val="Times New Roman"/>
        <family val="1"/>
        <charset val="204"/>
      </rPr>
      <t>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</si>
</sst>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7" fillId="0" borderId="6">
      <alignment horizontal="center" vertical="top" shrinkToFit="1"/>
    </xf>
    <xf numFmtId="4" fontId="8" fillId="2" borderId="6">
      <alignment horizontal="right" vertical="top" shrinkToFit="1"/>
    </xf>
    <xf numFmtId="0" fontId="8" fillId="0" borderId="6">
      <alignment vertical="top" wrapText="1"/>
    </xf>
    <xf numFmtId="0" fontId="8" fillId="0" borderId="6">
      <alignment horizontal="left"/>
    </xf>
    <xf numFmtId="4" fontId="8" fillId="3" borderId="6">
      <alignment horizontal="right" vertical="top" shrinkToFit="1"/>
    </xf>
    <xf numFmtId="0" fontId="7" fillId="0" borderId="0"/>
    <xf numFmtId="0" fontId="9" fillId="0" borderId="0"/>
    <xf numFmtId="4" fontId="8" fillId="2" borderId="6">
      <alignment horizontal="right" vertical="top" shrinkToFit="1"/>
    </xf>
    <xf numFmtId="4" fontId="10" fillId="4" borderId="7">
      <alignment horizontal="right" vertical="top" wrapText="1" shrinkToFit="1"/>
    </xf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3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164" fontId="2" fillId="5" borderId="4" xfId="0" applyNumberFormat="1" applyFont="1" applyFill="1" applyBorder="1" applyAlignment="1">
      <alignment horizontal="right" vertical="center" wrapText="1"/>
    </xf>
    <xf numFmtId="165" fontId="2" fillId="5" borderId="4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view="pageBreakPreview" zoomScale="110" zoomScaleNormal="100" zoomScaleSheetLayoutView="110" workbookViewId="0">
      <selection activeCell="A3" sqref="A3"/>
    </sheetView>
  </sheetViews>
  <sheetFormatPr defaultRowHeight="14.5" x14ac:dyDescent="0.35"/>
  <cols>
    <col min="1" max="1" width="6" customWidth="1"/>
    <col min="2" max="2" width="41.1796875" customWidth="1"/>
    <col min="3" max="3" width="16" customWidth="1"/>
    <col min="4" max="4" width="16.1796875" customWidth="1"/>
    <col min="5" max="5" width="15.453125" customWidth="1"/>
    <col min="6" max="6" width="15" customWidth="1"/>
    <col min="7" max="7" width="14.453125" customWidth="1"/>
    <col min="8" max="8" width="5.54296875" customWidth="1"/>
    <col min="9" max="9" width="12.453125" bestFit="1" customWidth="1"/>
    <col min="10" max="10" width="20.1796875" customWidth="1"/>
    <col min="12" max="12" width="18.54296875" customWidth="1"/>
  </cols>
  <sheetData>
    <row r="1" spans="1:12" ht="42.75" customHeight="1" x14ac:dyDescent="0.35">
      <c r="A1" s="19" t="s">
        <v>137</v>
      </c>
      <c r="B1" s="19"/>
      <c r="C1" s="19"/>
      <c r="D1" s="19"/>
      <c r="E1" s="19"/>
      <c r="F1" s="19"/>
      <c r="G1" s="19"/>
    </row>
    <row r="2" spans="1:12" ht="15.75" thickBot="1" x14ac:dyDescent="0.3">
      <c r="A2" s="12"/>
      <c r="B2" s="12"/>
      <c r="C2" s="12"/>
      <c r="D2" s="12"/>
      <c r="E2" s="12"/>
      <c r="F2" s="12"/>
      <c r="G2" s="12"/>
    </row>
    <row r="3" spans="1:12" ht="102.75" customHeight="1" thickBot="1" x14ac:dyDescent="0.4">
      <c r="A3" s="1" t="s">
        <v>0</v>
      </c>
      <c r="B3" s="2" t="s">
        <v>1</v>
      </c>
      <c r="C3" s="11" t="s">
        <v>138</v>
      </c>
      <c r="D3" s="11" t="s">
        <v>139</v>
      </c>
      <c r="E3" s="3" t="s">
        <v>136</v>
      </c>
      <c r="F3" s="11" t="s">
        <v>140</v>
      </c>
      <c r="G3" s="11" t="s">
        <v>2</v>
      </c>
    </row>
    <row r="4" spans="1:12" ht="15" thickBot="1" x14ac:dyDescent="0.4">
      <c r="A4" s="4"/>
      <c r="B4" s="5" t="s">
        <v>3</v>
      </c>
      <c r="C4" s="17">
        <f>C5+C15+C17+C22+C32+C37+C41+C51+C54+C62+C68+C73+C77</f>
        <v>133345257.05000001</v>
      </c>
      <c r="D4" s="17">
        <f>D5+D15+D17+D22+D32+D37+D41+D51+D54+D62+D68+D73+D77</f>
        <v>55579467.109999999</v>
      </c>
      <c r="E4" s="18">
        <f>D4/C4</f>
        <v>0.41680872900608351</v>
      </c>
      <c r="F4" s="17">
        <f>F5+F15+F17+F22+F32+F37+F41+F51+F54+F62+F68+F73+F77</f>
        <v>49252340.889999993</v>
      </c>
      <c r="G4" s="18">
        <f>IFERROR(D4/F4,"-")</f>
        <v>1.1284634619526204</v>
      </c>
      <c r="I4" s="10"/>
    </row>
    <row r="5" spans="1:12" ht="15" thickBot="1" x14ac:dyDescent="0.4">
      <c r="A5" s="8" t="s">
        <v>55</v>
      </c>
      <c r="B5" s="5" t="s">
        <v>102</v>
      </c>
      <c r="C5" s="15">
        <f>C6+C7+C8+C9+C10+C11+C12+C13+C14</f>
        <v>10635654.629999999</v>
      </c>
      <c r="D5" s="15">
        <f>D6+D7+D8+D9+D10+D11+D12+D13+D14</f>
        <v>2634371.7199999997</v>
      </c>
      <c r="E5" s="13">
        <f t="shared" ref="E5:E69" si="0">D5/C5</f>
        <v>0.24769248453867856</v>
      </c>
      <c r="F5" s="15">
        <f>F6+F7+F8+F9+F10+F11+F12+F13+F14</f>
        <v>2346710.9500000002</v>
      </c>
      <c r="G5" s="13">
        <f t="shared" ref="G5:G69" si="1">IFERROR(D5/F5,"-")</f>
        <v>1.1225804013059211</v>
      </c>
      <c r="I5" s="10"/>
      <c r="J5" s="10"/>
      <c r="K5" s="10"/>
      <c r="L5" s="10"/>
    </row>
    <row r="6" spans="1:12" ht="35" thickBot="1" x14ac:dyDescent="0.4">
      <c r="A6" s="9" t="s">
        <v>134</v>
      </c>
      <c r="B6" s="7" t="s">
        <v>133</v>
      </c>
      <c r="C6" s="16">
        <v>205174.25</v>
      </c>
      <c r="D6" s="16">
        <v>93733.58</v>
      </c>
      <c r="E6" s="14">
        <f t="shared" si="0"/>
        <v>0.45684865425364052</v>
      </c>
      <c r="F6" s="15">
        <v>944.3</v>
      </c>
      <c r="G6" s="13">
        <f t="shared" si="1"/>
        <v>99.262501323731868</v>
      </c>
      <c r="I6" s="10"/>
      <c r="J6" s="10"/>
      <c r="K6" s="10"/>
      <c r="L6" s="10"/>
    </row>
    <row r="7" spans="1:12" ht="46.5" thickBot="1" x14ac:dyDescent="0.4">
      <c r="A7" s="9" t="s">
        <v>56</v>
      </c>
      <c r="B7" s="7" t="s">
        <v>4</v>
      </c>
      <c r="C7" s="16">
        <v>2247593.4</v>
      </c>
      <c r="D7" s="16">
        <v>931939.88</v>
      </c>
      <c r="E7" s="14">
        <f t="shared" si="0"/>
        <v>0.41463900009672572</v>
      </c>
      <c r="F7" s="16">
        <v>74979.83</v>
      </c>
      <c r="G7" s="14">
        <f t="shared" si="1"/>
        <v>12.429207694922754</v>
      </c>
    </row>
    <row r="8" spans="1:12" ht="46.5" thickBot="1" x14ac:dyDescent="0.4">
      <c r="A8" s="9" t="s">
        <v>57</v>
      </c>
      <c r="B8" s="7" t="s">
        <v>5</v>
      </c>
      <c r="C8" s="16">
        <v>0</v>
      </c>
      <c r="D8" s="16">
        <v>0</v>
      </c>
      <c r="E8" s="14" t="s">
        <v>135</v>
      </c>
      <c r="F8" s="16">
        <v>795512.99</v>
      </c>
      <c r="G8" s="14">
        <f t="shared" si="1"/>
        <v>0</v>
      </c>
    </row>
    <row r="9" spans="1:12" ht="15" thickBot="1" x14ac:dyDescent="0.4">
      <c r="A9" s="9" t="s">
        <v>58</v>
      </c>
      <c r="B9" s="7" t="s">
        <v>6</v>
      </c>
      <c r="C9" s="16">
        <v>301352.59999999998</v>
      </c>
      <c r="D9" s="16">
        <v>120982.6</v>
      </c>
      <c r="E9" s="14">
        <f t="shared" si="0"/>
        <v>0.40146526029641028</v>
      </c>
      <c r="F9" s="16">
        <v>99959.81</v>
      </c>
      <c r="G9" s="14">
        <f t="shared" si="1"/>
        <v>1.210312424563432</v>
      </c>
    </row>
    <row r="10" spans="1:12" ht="35" thickBot="1" x14ac:dyDescent="0.4">
      <c r="A10" s="9" t="s">
        <v>59</v>
      </c>
      <c r="B10" s="7" t="s">
        <v>7</v>
      </c>
      <c r="C10" s="16">
        <v>532520.78</v>
      </c>
      <c r="D10" s="16">
        <v>214307.18</v>
      </c>
      <c r="E10" s="14">
        <f t="shared" si="0"/>
        <v>0.40243909355049012</v>
      </c>
      <c r="F10" s="16">
        <v>190909.05</v>
      </c>
      <c r="G10" s="14">
        <f t="shared" si="1"/>
        <v>1.1225616595965462</v>
      </c>
    </row>
    <row r="11" spans="1:12" ht="15" thickBot="1" x14ac:dyDescent="0.4">
      <c r="A11" s="9" t="s">
        <v>60</v>
      </c>
      <c r="B11" s="7" t="s">
        <v>8</v>
      </c>
      <c r="C11" s="16">
        <v>341210.37</v>
      </c>
      <c r="D11" s="16">
        <v>25769.759999999998</v>
      </c>
      <c r="E11" s="14">
        <f t="shared" si="0"/>
        <v>7.5524551026980802E-2</v>
      </c>
      <c r="F11" s="16">
        <v>78939.789999999994</v>
      </c>
      <c r="G11" s="14">
        <f t="shared" si="1"/>
        <v>0.32644829686017662</v>
      </c>
    </row>
    <row r="12" spans="1:12" ht="15" thickBot="1" x14ac:dyDescent="0.4">
      <c r="A12" s="9" t="s">
        <v>61</v>
      </c>
      <c r="B12" s="7" t="s">
        <v>9</v>
      </c>
      <c r="C12" s="16">
        <v>2464551.19</v>
      </c>
      <c r="D12" s="16">
        <v>0</v>
      </c>
      <c r="E12" s="14">
        <f t="shared" si="0"/>
        <v>0</v>
      </c>
      <c r="F12" s="16">
        <v>0</v>
      </c>
      <c r="G12" s="14" t="str">
        <f t="shared" si="1"/>
        <v>-</v>
      </c>
    </row>
    <row r="13" spans="1:12" ht="23.5" thickBot="1" x14ac:dyDescent="0.4">
      <c r="A13" s="9" t="s">
        <v>62</v>
      </c>
      <c r="B13" s="7" t="s">
        <v>10</v>
      </c>
      <c r="C13" s="16">
        <v>225</v>
      </c>
      <c r="D13" s="16">
        <v>0</v>
      </c>
      <c r="E13" s="14">
        <f t="shared" si="0"/>
        <v>0</v>
      </c>
      <c r="F13" s="16">
        <v>0</v>
      </c>
      <c r="G13" s="14" t="str">
        <f t="shared" si="1"/>
        <v>-</v>
      </c>
    </row>
    <row r="14" spans="1:12" ht="15" thickBot="1" x14ac:dyDescent="0.4">
      <c r="A14" s="9" t="s">
        <v>63</v>
      </c>
      <c r="B14" s="7" t="s">
        <v>11</v>
      </c>
      <c r="C14" s="16">
        <v>4543027.04</v>
      </c>
      <c r="D14" s="16">
        <v>1247638.72</v>
      </c>
      <c r="E14" s="14">
        <f t="shared" si="0"/>
        <v>0.274627183376835</v>
      </c>
      <c r="F14" s="16">
        <v>1105465.18</v>
      </c>
      <c r="G14" s="14">
        <f t="shared" si="1"/>
        <v>1.1286096953320592</v>
      </c>
    </row>
    <row r="15" spans="1:12" ht="15" thickBot="1" x14ac:dyDescent="0.4">
      <c r="A15" s="8" t="s">
        <v>64</v>
      </c>
      <c r="B15" s="5" t="s">
        <v>103</v>
      </c>
      <c r="C15" s="15">
        <f>C16</f>
        <v>40618.300000000003</v>
      </c>
      <c r="D15" s="15">
        <f>D16</f>
        <v>16541.13</v>
      </c>
      <c r="E15" s="13">
        <f t="shared" si="0"/>
        <v>0.40723343911488169</v>
      </c>
      <c r="F15" s="15">
        <f>F16</f>
        <v>15327.26</v>
      </c>
      <c r="G15" s="13">
        <f t="shared" si="1"/>
        <v>1.0791968036035142</v>
      </c>
    </row>
    <row r="16" spans="1:12" ht="15" thickBot="1" x14ac:dyDescent="0.4">
      <c r="A16" s="9" t="s">
        <v>65</v>
      </c>
      <c r="B16" s="7" t="s">
        <v>12</v>
      </c>
      <c r="C16" s="16">
        <v>40618.300000000003</v>
      </c>
      <c r="D16" s="16">
        <v>16541.13</v>
      </c>
      <c r="E16" s="14">
        <f t="shared" si="0"/>
        <v>0.40723343911488169</v>
      </c>
      <c r="F16" s="16">
        <v>15327.26</v>
      </c>
      <c r="G16" s="14">
        <f t="shared" si="1"/>
        <v>1.0791968036035142</v>
      </c>
    </row>
    <row r="17" spans="1:7" ht="23.5" thickBot="1" x14ac:dyDescent="0.4">
      <c r="A17" s="8" t="s">
        <v>66</v>
      </c>
      <c r="B17" s="5" t="s">
        <v>104</v>
      </c>
      <c r="C17" s="15">
        <f>C18+C19+C20+C21</f>
        <v>1711685.74</v>
      </c>
      <c r="D17" s="15">
        <f>D18+D19+D20+D21</f>
        <v>436366.43000000005</v>
      </c>
      <c r="E17" s="13">
        <f t="shared" si="0"/>
        <v>0.25493372983290735</v>
      </c>
      <c r="F17" s="15">
        <f>F18+F19+F20+F21</f>
        <v>349217.77999999997</v>
      </c>
      <c r="G17" s="13">
        <f t="shared" si="1"/>
        <v>1.2495538743760415</v>
      </c>
    </row>
    <row r="18" spans="1:7" ht="15" thickBot="1" x14ac:dyDescent="0.4">
      <c r="A18" s="9" t="s">
        <v>117</v>
      </c>
      <c r="B18" s="7" t="s">
        <v>120</v>
      </c>
      <c r="C18" s="16">
        <v>141183.24</v>
      </c>
      <c r="D18" s="16">
        <v>55500.07</v>
      </c>
      <c r="E18" s="14">
        <f t="shared" si="0"/>
        <v>0.39310664636963993</v>
      </c>
      <c r="F18" s="16">
        <v>42849.13</v>
      </c>
      <c r="G18" s="14">
        <f t="shared" si="1"/>
        <v>1.2952438007492801</v>
      </c>
    </row>
    <row r="19" spans="1:7" ht="15" thickBot="1" x14ac:dyDescent="0.4">
      <c r="A19" s="9" t="s">
        <v>67</v>
      </c>
      <c r="B19" s="7" t="s">
        <v>131</v>
      </c>
      <c r="C19" s="16">
        <v>278159.69</v>
      </c>
      <c r="D19" s="16">
        <v>107791.8</v>
      </c>
      <c r="E19" s="14">
        <f t="shared" si="0"/>
        <v>0.3875176881308719</v>
      </c>
      <c r="F19" s="16">
        <v>88370.26</v>
      </c>
      <c r="G19" s="14">
        <f t="shared" si="1"/>
        <v>1.2197746164829661</v>
      </c>
    </row>
    <row r="20" spans="1:7" ht="35" thickBot="1" x14ac:dyDescent="0.4">
      <c r="A20" s="9" t="s">
        <v>115</v>
      </c>
      <c r="B20" s="7" t="s">
        <v>13</v>
      </c>
      <c r="C20" s="16">
        <v>789377</v>
      </c>
      <c r="D20" s="16">
        <v>242876.16</v>
      </c>
      <c r="E20" s="14">
        <f t="shared" si="0"/>
        <v>0.3076808166440117</v>
      </c>
      <c r="F20" s="16">
        <v>173825.29</v>
      </c>
      <c r="G20" s="14">
        <f t="shared" si="1"/>
        <v>1.3972429443379613</v>
      </c>
    </row>
    <row r="21" spans="1:7" ht="23.5" thickBot="1" x14ac:dyDescent="0.4">
      <c r="A21" s="9" t="s">
        <v>124</v>
      </c>
      <c r="B21" s="7" t="s">
        <v>123</v>
      </c>
      <c r="C21" s="16">
        <v>502965.81</v>
      </c>
      <c r="D21" s="16">
        <v>30198.400000000001</v>
      </c>
      <c r="E21" s="14">
        <f t="shared" si="0"/>
        <v>6.0040661610776293E-2</v>
      </c>
      <c r="F21" s="16">
        <v>44173.1</v>
      </c>
      <c r="G21" s="14">
        <f t="shared" si="1"/>
        <v>0.68363777955361982</v>
      </c>
    </row>
    <row r="22" spans="1:7" ht="15" thickBot="1" x14ac:dyDescent="0.4">
      <c r="A22" s="8" t="s">
        <v>68</v>
      </c>
      <c r="B22" s="5" t="s">
        <v>105</v>
      </c>
      <c r="C22" s="15">
        <f>C23+C24+C25+C26+C27+C28+C29+C30+C31</f>
        <v>23573811.430000003</v>
      </c>
      <c r="D22" s="15">
        <f>D23+D24+D25+D26+D27+D28+D29+D30+D31</f>
        <v>7468733</v>
      </c>
      <c r="E22" s="13">
        <f t="shared" si="0"/>
        <v>0.3168233114181655</v>
      </c>
      <c r="F22" s="15">
        <f>F23+F24+F25+F26+F27+F28+F29+F30+F31</f>
        <v>7527693.2000000002</v>
      </c>
      <c r="G22" s="13">
        <f t="shared" si="1"/>
        <v>0.99216756070770784</v>
      </c>
    </row>
    <row r="23" spans="1:7" ht="15" thickBot="1" x14ac:dyDescent="0.4">
      <c r="A23" s="9" t="s">
        <v>69</v>
      </c>
      <c r="B23" s="7" t="s">
        <v>14</v>
      </c>
      <c r="C23" s="16">
        <v>480845.51</v>
      </c>
      <c r="D23" s="16">
        <v>190825.35</v>
      </c>
      <c r="E23" s="14">
        <f t="shared" si="0"/>
        <v>0.39685376286450091</v>
      </c>
      <c r="F23" s="16">
        <v>174916.62</v>
      </c>
      <c r="G23" s="14">
        <f t="shared" si="1"/>
        <v>1.0909503625212973</v>
      </c>
    </row>
    <row r="24" spans="1:7" ht="15" thickBot="1" x14ac:dyDescent="0.4">
      <c r="A24" s="9" t="s">
        <v>128</v>
      </c>
      <c r="B24" s="7" t="s">
        <v>130</v>
      </c>
      <c r="C24" s="16">
        <v>5441.31</v>
      </c>
      <c r="D24" s="16">
        <v>336</v>
      </c>
      <c r="E24" s="14">
        <f t="shared" si="0"/>
        <v>6.174983597699818E-2</v>
      </c>
      <c r="F24" s="16">
        <v>0</v>
      </c>
      <c r="G24" s="14" t="str">
        <f t="shared" si="1"/>
        <v>-</v>
      </c>
    </row>
    <row r="25" spans="1:7" ht="15" thickBot="1" x14ac:dyDescent="0.4">
      <c r="A25" s="9" t="s">
        <v>70</v>
      </c>
      <c r="B25" s="7" t="s">
        <v>15</v>
      </c>
      <c r="C25" s="16">
        <v>4396437.08</v>
      </c>
      <c r="D25" s="16">
        <v>2042415.7</v>
      </c>
      <c r="E25" s="14">
        <f t="shared" si="0"/>
        <v>0.46456156720432351</v>
      </c>
      <c r="F25" s="16">
        <v>1322450.08</v>
      </c>
      <c r="G25" s="14">
        <f t="shared" si="1"/>
        <v>1.5444179942126812</v>
      </c>
    </row>
    <row r="26" spans="1:7" ht="15" thickBot="1" x14ac:dyDescent="0.4">
      <c r="A26" s="9" t="s">
        <v>116</v>
      </c>
      <c r="B26" s="7" t="s">
        <v>16</v>
      </c>
      <c r="C26" s="16">
        <v>78013.81</v>
      </c>
      <c r="D26" s="16">
        <v>18605.78</v>
      </c>
      <c r="E26" s="14">
        <f t="shared" si="0"/>
        <v>0.2384934154606729</v>
      </c>
      <c r="F26" s="16">
        <v>36709</v>
      </c>
      <c r="G26" s="14">
        <f t="shared" si="1"/>
        <v>0.50684518782859789</v>
      </c>
    </row>
    <row r="27" spans="1:7" ht="15" thickBot="1" x14ac:dyDescent="0.4">
      <c r="A27" s="9" t="s">
        <v>71</v>
      </c>
      <c r="B27" s="7" t="s">
        <v>17</v>
      </c>
      <c r="C27" s="16">
        <v>221695.4</v>
      </c>
      <c r="D27" s="16">
        <v>93141.61</v>
      </c>
      <c r="E27" s="14">
        <f t="shared" si="0"/>
        <v>0.42013325490740899</v>
      </c>
      <c r="F27" s="16">
        <v>124076.42</v>
      </c>
      <c r="G27" s="14">
        <f t="shared" si="1"/>
        <v>0.7506793796919673</v>
      </c>
    </row>
    <row r="28" spans="1:7" ht="15" thickBot="1" x14ac:dyDescent="0.4">
      <c r="A28" s="9" t="s">
        <v>72</v>
      </c>
      <c r="B28" s="7" t="s">
        <v>18</v>
      </c>
      <c r="C28" s="16">
        <v>1296032.1000000001</v>
      </c>
      <c r="D28" s="16">
        <v>477533.74</v>
      </c>
      <c r="E28" s="14">
        <f t="shared" si="0"/>
        <v>0.36845826580992858</v>
      </c>
      <c r="F28" s="16">
        <v>770424.42</v>
      </c>
      <c r="G28" s="14">
        <f t="shared" si="1"/>
        <v>0.61983204011108572</v>
      </c>
    </row>
    <row r="29" spans="1:7" ht="15" thickBot="1" x14ac:dyDescent="0.4">
      <c r="A29" s="9" t="s">
        <v>73</v>
      </c>
      <c r="B29" s="7" t="s">
        <v>19</v>
      </c>
      <c r="C29" s="16">
        <v>12106789.67</v>
      </c>
      <c r="D29" s="16">
        <v>3611133.52</v>
      </c>
      <c r="E29" s="14">
        <f t="shared" si="0"/>
        <v>0.29827341668850516</v>
      </c>
      <c r="F29" s="16">
        <v>2962919.07</v>
      </c>
      <c r="G29" s="14">
        <f t="shared" si="1"/>
        <v>1.2187756177896552</v>
      </c>
    </row>
    <row r="30" spans="1:7" ht="15" thickBot="1" x14ac:dyDescent="0.4">
      <c r="A30" s="9" t="s">
        <v>127</v>
      </c>
      <c r="B30" s="7" t="s">
        <v>129</v>
      </c>
      <c r="C30" s="16">
        <v>2031334.55</v>
      </c>
      <c r="D30" s="16">
        <v>546813.73</v>
      </c>
      <c r="E30" s="14">
        <f t="shared" si="0"/>
        <v>0.26918940063319458</v>
      </c>
      <c r="F30" s="16">
        <v>493067.73</v>
      </c>
      <c r="G30" s="14">
        <f t="shared" si="1"/>
        <v>1.1090032803404108</v>
      </c>
    </row>
    <row r="31" spans="1:7" ht="15" thickBot="1" x14ac:dyDescent="0.4">
      <c r="A31" s="9" t="s">
        <v>74</v>
      </c>
      <c r="B31" s="7" t="s">
        <v>20</v>
      </c>
      <c r="C31" s="16">
        <v>2957222</v>
      </c>
      <c r="D31" s="16">
        <v>487927.57</v>
      </c>
      <c r="E31" s="14">
        <f t="shared" si="0"/>
        <v>0.16499524553787304</v>
      </c>
      <c r="F31" s="16">
        <v>1643129.86</v>
      </c>
      <c r="G31" s="14">
        <f t="shared" si="1"/>
        <v>0.29695009620237806</v>
      </c>
    </row>
    <row r="32" spans="1:7" ht="15" thickBot="1" x14ac:dyDescent="0.4">
      <c r="A32" s="8" t="s">
        <v>75</v>
      </c>
      <c r="B32" s="5" t="s">
        <v>106</v>
      </c>
      <c r="C32" s="15">
        <f>C33+C34+C35+C36</f>
        <v>12274035.34</v>
      </c>
      <c r="D32" s="15">
        <f>D33+D34+D35+D36</f>
        <v>2621200.4699999997</v>
      </c>
      <c r="E32" s="13">
        <f t="shared" si="0"/>
        <v>0.21355653600391211</v>
      </c>
      <c r="F32" s="15">
        <f>F33+F34+F35+F36</f>
        <v>3256785.6700000004</v>
      </c>
      <c r="G32" s="13">
        <f t="shared" si="1"/>
        <v>0.80484279151228255</v>
      </c>
    </row>
    <row r="33" spans="1:7" ht="15" thickBot="1" x14ac:dyDescent="0.4">
      <c r="A33" s="9" t="s">
        <v>76</v>
      </c>
      <c r="B33" s="7" t="s">
        <v>21</v>
      </c>
      <c r="C33" s="16">
        <v>863047.49</v>
      </c>
      <c r="D33" s="16">
        <v>287699.03999999998</v>
      </c>
      <c r="E33" s="14">
        <f t="shared" si="0"/>
        <v>0.33335250184204807</v>
      </c>
      <c r="F33" s="16">
        <v>231079.2</v>
      </c>
      <c r="G33" s="14">
        <f t="shared" si="1"/>
        <v>1.2450235244020231</v>
      </c>
    </row>
    <row r="34" spans="1:7" ht="15" thickBot="1" x14ac:dyDescent="0.4">
      <c r="A34" s="9" t="s">
        <v>77</v>
      </c>
      <c r="B34" s="7" t="s">
        <v>22</v>
      </c>
      <c r="C34" s="16">
        <v>6992028.2800000003</v>
      </c>
      <c r="D34" s="16">
        <v>1254336.3999999999</v>
      </c>
      <c r="E34" s="14">
        <f t="shared" si="0"/>
        <v>0.17939521262920291</v>
      </c>
      <c r="F34" s="16">
        <v>2064838.98</v>
      </c>
      <c r="G34" s="14">
        <f t="shared" si="1"/>
        <v>0.60747419636566524</v>
      </c>
    </row>
    <row r="35" spans="1:7" ht="15" thickBot="1" x14ac:dyDescent="0.4">
      <c r="A35" s="9" t="s">
        <v>78</v>
      </c>
      <c r="B35" s="7" t="s">
        <v>23</v>
      </c>
      <c r="C35" s="16">
        <v>3846911.5</v>
      </c>
      <c r="D35" s="16">
        <v>877829.44</v>
      </c>
      <c r="E35" s="14">
        <f t="shared" si="0"/>
        <v>0.22819070311339368</v>
      </c>
      <c r="F35" s="16">
        <v>794645.52</v>
      </c>
      <c r="G35" s="14">
        <f t="shared" si="1"/>
        <v>1.1046805373042308</v>
      </c>
    </row>
    <row r="36" spans="1:7" ht="23.5" thickBot="1" x14ac:dyDescent="0.4">
      <c r="A36" s="9" t="s">
        <v>79</v>
      </c>
      <c r="B36" s="7" t="s">
        <v>24</v>
      </c>
      <c r="C36" s="16">
        <v>572048.06999999995</v>
      </c>
      <c r="D36" s="16">
        <v>201335.59</v>
      </c>
      <c r="E36" s="14">
        <f t="shared" si="0"/>
        <v>0.35195571938561038</v>
      </c>
      <c r="F36" s="16">
        <v>166221.97</v>
      </c>
      <c r="G36" s="14">
        <f t="shared" si="1"/>
        <v>1.2112453606463693</v>
      </c>
    </row>
    <row r="37" spans="1:7" ht="15" thickBot="1" x14ac:dyDescent="0.4">
      <c r="A37" s="8" t="s">
        <v>80</v>
      </c>
      <c r="B37" s="5" t="s">
        <v>107</v>
      </c>
      <c r="C37" s="15">
        <f>C38+C39+C40</f>
        <v>631055.47</v>
      </c>
      <c r="D37" s="15">
        <f>D38+D39+D40</f>
        <v>117853.4</v>
      </c>
      <c r="E37" s="13">
        <f t="shared" si="0"/>
        <v>0.18675600736017706</v>
      </c>
      <c r="F37" s="15">
        <f>F38+F39+F40</f>
        <v>50143.350000000006</v>
      </c>
      <c r="G37" s="13">
        <f t="shared" si="1"/>
        <v>2.3503296050224005</v>
      </c>
    </row>
    <row r="38" spans="1:7" ht="15" thickBot="1" x14ac:dyDescent="0.4">
      <c r="A38" s="9" t="s">
        <v>125</v>
      </c>
      <c r="B38" s="7" t="s">
        <v>126</v>
      </c>
      <c r="C38" s="16">
        <v>154902.85999999999</v>
      </c>
      <c r="D38" s="16">
        <v>8288.9</v>
      </c>
      <c r="E38" s="14">
        <f t="shared" si="0"/>
        <v>5.3510309622430474E-2</v>
      </c>
      <c r="F38" s="16">
        <v>4951.5</v>
      </c>
      <c r="G38" s="14">
        <f t="shared" si="1"/>
        <v>1.6740179743512067</v>
      </c>
    </row>
    <row r="39" spans="1:7" ht="23.5" thickBot="1" x14ac:dyDescent="0.4">
      <c r="A39" s="9" t="s">
        <v>81</v>
      </c>
      <c r="B39" s="7" t="s">
        <v>25</v>
      </c>
      <c r="C39" s="16">
        <v>58271.519999999997</v>
      </c>
      <c r="D39" s="16">
        <v>31174.3</v>
      </c>
      <c r="E39" s="14">
        <f t="shared" si="0"/>
        <v>0.53498347048438077</v>
      </c>
      <c r="F39" s="16">
        <v>15820.33</v>
      </c>
      <c r="G39" s="14">
        <f>IFERROR(D39/F39,"-")</f>
        <v>1.9705214745836528</v>
      </c>
    </row>
    <row r="40" spans="1:7" ht="15" customHeight="1" thickBot="1" x14ac:dyDescent="0.4">
      <c r="A40" s="9" t="s">
        <v>82</v>
      </c>
      <c r="B40" s="7" t="s">
        <v>26</v>
      </c>
      <c r="C40" s="16">
        <v>417881.09</v>
      </c>
      <c r="D40" s="16">
        <v>78390.2</v>
      </c>
      <c r="E40" s="14">
        <f t="shared" si="0"/>
        <v>0.18758972797740139</v>
      </c>
      <c r="F40" s="16">
        <v>29371.52</v>
      </c>
      <c r="G40" s="14">
        <f t="shared" si="1"/>
        <v>2.6689187348833152</v>
      </c>
    </row>
    <row r="41" spans="1:7" ht="15" thickBot="1" x14ac:dyDescent="0.4">
      <c r="A41" s="8" t="s">
        <v>83</v>
      </c>
      <c r="B41" s="5" t="s">
        <v>108</v>
      </c>
      <c r="C41" s="15">
        <f>C42+C43+C44+C45+C46+C47+C48+C49+C50</f>
        <v>37069828.120000005</v>
      </c>
      <c r="D41" s="15">
        <f>D42+D43+D44+D45+D46+D47+D48+D49+D50</f>
        <v>18842944.550000004</v>
      </c>
      <c r="E41" s="13">
        <f t="shared" si="0"/>
        <v>0.50830946636717245</v>
      </c>
      <c r="F41" s="15">
        <f>F42+F43+F44+F45+F46+F47+F48+F49+F50</f>
        <v>19001243.499999996</v>
      </c>
      <c r="G41" s="13">
        <f t="shared" si="1"/>
        <v>0.99166902155640546</v>
      </c>
    </row>
    <row r="42" spans="1:7" ht="15" thickBot="1" x14ac:dyDescent="0.4">
      <c r="A42" s="9" t="s">
        <v>84</v>
      </c>
      <c r="B42" s="7" t="s">
        <v>27</v>
      </c>
      <c r="C42" s="16">
        <v>9200354.4499999993</v>
      </c>
      <c r="D42" s="16">
        <v>4639081.45</v>
      </c>
      <c r="E42" s="14">
        <f t="shared" si="0"/>
        <v>0.50422855719433723</v>
      </c>
      <c r="F42" s="16">
        <v>4106285.12</v>
      </c>
      <c r="G42" s="14">
        <f t="shared" si="1"/>
        <v>1.1297514211580126</v>
      </c>
    </row>
    <row r="43" spans="1:7" ht="15" thickBot="1" x14ac:dyDescent="0.4">
      <c r="A43" s="9" t="s">
        <v>85</v>
      </c>
      <c r="B43" s="7" t="s">
        <v>28</v>
      </c>
      <c r="C43" s="16">
        <v>21455374.100000001</v>
      </c>
      <c r="D43" s="16">
        <v>11163466.810000001</v>
      </c>
      <c r="E43" s="14">
        <f t="shared" si="0"/>
        <v>0.52031098399724474</v>
      </c>
      <c r="F43" s="16">
        <v>12064197.74</v>
      </c>
      <c r="G43" s="14">
        <f t="shared" si="1"/>
        <v>0.92533851405522471</v>
      </c>
    </row>
    <row r="44" spans="1:7" ht="15" thickBot="1" x14ac:dyDescent="0.4">
      <c r="A44" s="9" t="s">
        <v>86</v>
      </c>
      <c r="B44" s="7" t="s">
        <v>29</v>
      </c>
      <c r="C44" s="16">
        <v>1913937.99</v>
      </c>
      <c r="D44" s="16">
        <v>854643.49</v>
      </c>
      <c r="E44" s="14">
        <f t="shared" si="0"/>
        <v>0.44653666653014185</v>
      </c>
      <c r="F44" s="16">
        <v>791383</v>
      </c>
      <c r="G44" s="14">
        <f t="shared" si="1"/>
        <v>1.0799366299250805</v>
      </c>
    </row>
    <row r="45" spans="1:7" ht="15" thickBot="1" x14ac:dyDescent="0.4">
      <c r="A45" s="9" t="s">
        <v>87</v>
      </c>
      <c r="B45" s="7" t="s">
        <v>30</v>
      </c>
      <c r="C45" s="16">
        <v>2544861.2599999998</v>
      </c>
      <c r="D45" s="16">
        <v>1320977.8700000001</v>
      </c>
      <c r="E45" s="14">
        <f t="shared" si="0"/>
        <v>0.51907657630027348</v>
      </c>
      <c r="F45" s="16">
        <v>1202403.04</v>
      </c>
      <c r="G45" s="14">
        <f t="shared" si="1"/>
        <v>1.0986148787514709</v>
      </c>
    </row>
    <row r="46" spans="1:7" ht="23.5" thickBot="1" x14ac:dyDescent="0.4">
      <c r="A46" s="9" t="s">
        <v>88</v>
      </c>
      <c r="B46" s="7" t="s">
        <v>31</v>
      </c>
      <c r="C46" s="16">
        <v>153930.99</v>
      </c>
      <c r="D46" s="16">
        <v>94353.39</v>
      </c>
      <c r="E46" s="14">
        <f t="shared" si="0"/>
        <v>0.61295902793842882</v>
      </c>
      <c r="F46" s="16">
        <v>52370.58</v>
      </c>
      <c r="G46" s="14">
        <f t="shared" si="1"/>
        <v>1.8016487501188643</v>
      </c>
    </row>
    <row r="47" spans="1:7" ht="15" thickBot="1" x14ac:dyDescent="0.4">
      <c r="A47" s="9" t="s">
        <v>89</v>
      </c>
      <c r="B47" s="7" t="s">
        <v>32</v>
      </c>
      <c r="C47" s="16">
        <v>126317.6</v>
      </c>
      <c r="D47" s="16">
        <v>76645.100000000006</v>
      </c>
      <c r="E47" s="14">
        <f t="shared" si="0"/>
        <v>0.6067650113681704</v>
      </c>
      <c r="F47" s="16">
        <v>66158.649999999994</v>
      </c>
      <c r="G47" s="14">
        <f t="shared" si="1"/>
        <v>1.1585045946372849</v>
      </c>
    </row>
    <row r="48" spans="1:7" ht="15" thickBot="1" x14ac:dyDescent="0.4">
      <c r="A48" s="9" t="s">
        <v>90</v>
      </c>
      <c r="B48" s="7" t="s">
        <v>33</v>
      </c>
      <c r="C48" s="16">
        <v>418420.86</v>
      </c>
      <c r="D48" s="16">
        <v>162123.18</v>
      </c>
      <c r="E48" s="14">
        <f t="shared" si="0"/>
        <v>0.38746438215341367</v>
      </c>
      <c r="F48" s="16">
        <v>164810.46</v>
      </c>
      <c r="G48" s="14">
        <f t="shared" si="1"/>
        <v>0.98369472423048876</v>
      </c>
    </row>
    <row r="49" spans="1:7" ht="23.5" thickBot="1" x14ac:dyDescent="0.4">
      <c r="A49" s="9" t="s">
        <v>118</v>
      </c>
      <c r="B49" s="7" t="s">
        <v>121</v>
      </c>
      <c r="C49" s="16">
        <v>93068.7</v>
      </c>
      <c r="D49" s="16">
        <v>52603.1</v>
      </c>
      <c r="E49" s="14">
        <f t="shared" si="0"/>
        <v>0.56520720714912742</v>
      </c>
      <c r="F49" s="16">
        <v>35921.9</v>
      </c>
      <c r="G49" s="14">
        <f t="shared" si="1"/>
        <v>1.4643741004790949</v>
      </c>
    </row>
    <row r="50" spans="1:7" ht="15" thickBot="1" x14ac:dyDescent="0.4">
      <c r="A50" s="9" t="s">
        <v>91</v>
      </c>
      <c r="B50" s="7" t="s">
        <v>34</v>
      </c>
      <c r="C50" s="16">
        <v>1163562.17</v>
      </c>
      <c r="D50" s="16">
        <v>479050.16</v>
      </c>
      <c r="E50" s="14">
        <f t="shared" si="0"/>
        <v>0.41170998194277836</v>
      </c>
      <c r="F50" s="16">
        <v>517713.01</v>
      </c>
      <c r="G50" s="14">
        <f t="shared" si="1"/>
        <v>0.92531991807584668</v>
      </c>
    </row>
    <row r="51" spans="1:7" ht="15" thickBot="1" x14ac:dyDescent="0.4">
      <c r="A51" s="8" t="s">
        <v>92</v>
      </c>
      <c r="B51" s="5" t="s">
        <v>109</v>
      </c>
      <c r="C51" s="15">
        <f>C52+C53</f>
        <v>5674822.3900000006</v>
      </c>
      <c r="D51" s="15">
        <f>D52+D53</f>
        <v>2401264.7199999997</v>
      </c>
      <c r="E51" s="13">
        <f t="shared" si="0"/>
        <v>0.42314359022608977</v>
      </c>
      <c r="F51" s="15">
        <f>F52+F53</f>
        <v>1954379.69</v>
      </c>
      <c r="G51" s="13">
        <f t="shared" si="1"/>
        <v>1.2286582450107224</v>
      </c>
    </row>
    <row r="52" spans="1:7" ht="15" thickBot="1" x14ac:dyDescent="0.4">
      <c r="A52" s="9" t="s">
        <v>93</v>
      </c>
      <c r="B52" s="7" t="s">
        <v>35</v>
      </c>
      <c r="C52" s="16">
        <v>5406118.5300000003</v>
      </c>
      <c r="D52" s="16">
        <v>2281337.69</v>
      </c>
      <c r="E52" s="14">
        <f t="shared" si="0"/>
        <v>0.4219918000946975</v>
      </c>
      <c r="F52" s="16">
        <v>1846891.29</v>
      </c>
      <c r="G52" s="14">
        <f t="shared" si="1"/>
        <v>1.2352311705363015</v>
      </c>
    </row>
    <row r="53" spans="1:7" ht="15" thickBot="1" x14ac:dyDescent="0.4">
      <c r="A53" s="9" t="s">
        <v>94</v>
      </c>
      <c r="B53" s="7" t="s">
        <v>36</v>
      </c>
      <c r="C53" s="16">
        <v>268703.86</v>
      </c>
      <c r="D53" s="16">
        <v>119927.03</v>
      </c>
      <c r="E53" s="14">
        <f t="shared" si="0"/>
        <v>0.44631673694601931</v>
      </c>
      <c r="F53" s="16">
        <v>107488.4</v>
      </c>
      <c r="G53" s="14">
        <f t="shared" si="1"/>
        <v>1.1157206731144942</v>
      </c>
    </row>
    <row r="54" spans="1:7" ht="15" thickBot="1" x14ac:dyDescent="0.4">
      <c r="A54" s="8" t="s">
        <v>95</v>
      </c>
      <c r="B54" s="5" t="s">
        <v>110</v>
      </c>
      <c r="C54" s="15">
        <f>C55+C56+C57+C58+C59+C60+C61</f>
        <v>9837366.5399999991</v>
      </c>
      <c r="D54" s="15">
        <f>D55+D56+D57+D58+D59+D60+D61</f>
        <v>3227813.67</v>
      </c>
      <c r="E54" s="13">
        <f t="shared" si="0"/>
        <v>0.3281176580007763</v>
      </c>
      <c r="F54" s="15">
        <f>F55+F56+F57+F58+F59+F60+F61</f>
        <v>2954367.48</v>
      </c>
      <c r="G54" s="13">
        <f t="shared" si="1"/>
        <v>1.0925565935352091</v>
      </c>
    </row>
    <row r="55" spans="1:7" ht="15" thickBot="1" x14ac:dyDescent="0.4">
      <c r="A55" s="9" t="s">
        <v>96</v>
      </c>
      <c r="B55" s="7" t="s">
        <v>37</v>
      </c>
      <c r="C55" s="16">
        <v>3210823.75</v>
      </c>
      <c r="D55" s="16">
        <v>1253804.96</v>
      </c>
      <c r="E55" s="14">
        <f t="shared" si="0"/>
        <v>0.39049323713268286</v>
      </c>
      <c r="F55" s="16">
        <v>1299222.8600000001</v>
      </c>
      <c r="G55" s="14">
        <f t="shared" si="1"/>
        <v>0.96504225610685446</v>
      </c>
    </row>
    <row r="56" spans="1:7" ht="15" thickBot="1" x14ac:dyDescent="0.4">
      <c r="A56" s="9" t="s">
        <v>97</v>
      </c>
      <c r="B56" s="7" t="s">
        <v>38</v>
      </c>
      <c r="C56" s="16">
        <v>3391903.37</v>
      </c>
      <c r="D56" s="16">
        <v>929349.49</v>
      </c>
      <c r="E56" s="14">
        <f t="shared" si="0"/>
        <v>0.27399055592789484</v>
      </c>
      <c r="F56" s="16">
        <v>769441.21</v>
      </c>
      <c r="G56" s="14">
        <f t="shared" si="1"/>
        <v>1.207823908989746</v>
      </c>
    </row>
    <row r="57" spans="1:7" ht="23.5" thickBot="1" x14ac:dyDescent="0.4">
      <c r="A57" s="9" t="s">
        <v>119</v>
      </c>
      <c r="B57" s="7" t="s">
        <v>122</v>
      </c>
      <c r="C57" s="16">
        <v>46032.9</v>
      </c>
      <c r="D57" s="16">
        <v>22937.21</v>
      </c>
      <c r="E57" s="14">
        <f t="shared" si="0"/>
        <v>0.49827862246349891</v>
      </c>
      <c r="F57" s="16">
        <v>19373.63</v>
      </c>
      <c r="G57" s="14">
        <f t="shared" si="1"/>
        <v>1.1839397159954019</v>
      </c>
    </row>
    <row r="58" spans="1:7" ht="15" thickBot="1" x14ac:dyDescent="0.4">
      <c r="A58" s="9" t="s">
        <v>98</v>
      </c>
      <c r="B58" s="7" t="s">
        <v>39</v>
      </c>
      <c r="C58" s="16">
        <v>323093.93</v>
      </c>
      <c r="D58" s="16">
        <v>158554.78</v>
      </c>
      <c r="E58" s="14">
        <f t="shared" si="0"/>
        <v>0.49073896250542376</v>
      </c>
      <c r="F58" s="16">
        <v>153661.67000000001</v>
      </c>
      <c r="G58" s="14">
        <f t="shared" si="1"/>
        <v>1.0318433998537175</v>
      </c>
    </row>
    <row r="59" spans="1:7" ht="15" thickBot="1" x14ac:dyDescent="0.4">
      <c r="A59" s="9" t="s">
        <v>99</v>
      </c>
      <c r="B59" s="7" t="s">
        <v>40</v>
      </c>
      <c r="C59" s="16">
        <v>423635.38</v>
      </c>
      <c r="D59" s="16">
        <v>176757.26</v>
      </c>
      <c r="E59" s="14">
        <f t="shared" si="0"/>
        <v>0.41723913616468955</v>
      </c>
      <c r="F59" s="16">
        <v>116635.17</v>
      </c>
      <c r="G59" s="14">
        <f t="shared" si="1"/>
        <v>1.5154713625401328</v>
      </c>
    </row>
    <row r="60" spans="1:7" ht="23.5" thickBot="1" x14ac:dyDescent="0.4">
      <c r="A60" s="9" t="s">
        <v>100</v>
      </c>
      <c r="B60" s="7" t="s">
        <v>41</v>
      </c>
      <c r="C60" s="16">
        <v>139588</v>
      </c>
      <c r="D60" s="16">
        <v>69585.17</v>
      </c>
      <c r="E60" s="14">
        <f t="shared" si="0"/>
        <v>0.49850395449465568</v>
      </c>
      <c r="F60" s="16">
        <v>46790.85</v>
      </c>
      <c r="G60" s="14">
        <f t="shared" si="1"/>
        <v>1.4871533643864132</v>
      </c>
    </row>
    <row r="61" spans="1:7" ht="15" thickBot="1" x14ac:dyDescent="0.4">
      <c r="A61" s="9" t="s">
        <v>101</v>
      </c>
      <c r="B61" s="7" t="s">
        <v>42</v>
      </c>
      <c r="C61" s="16">
        <v>2302289.21</v>
      </c>
      <c r="D61" s="16">
        <v>616824.80000000005</v>
      </c>
      <c r="E61" s="14">
        <f t="shared" si="0"/>
        <v>0.26791803450271134</v>
      </c>
      <c r="F61" s="16">
        <v>549242.09</v>
      </c>
      <c r="G61" s="14">
        <f t="shared" si="1"/>
        <v>1.1230472158461127</v>
      </c>
    </row>
    <row r="62" spans="1:7" ht="15" thickBot="1" x14ac:dyDescent="0.4">
      <c r="A62" s="4">
        <v>1000</v>
      </c>
      <c r="B62" s="5" t="s">
        <v>111</v>
      </c>
      <c r="C62" s="15">
        <f>C63+C64+C65+C66+C67</f>
        <v>27264717.09</v>
      </c>
      <c r="D62" s="15">
        <f>D63+D64+D65+D66+D67</f>
        <v>15811416.51</v>
      </c>
      <c r="E62" s="13">
        <f t="shared" si="0"/>
        <v>0.57992226575493144</v>
      </c>
      <c r="F62" s="15">
        <f>F63+F64+F65+F66+F67</f>
        <v>10165002.690000001</v>
      </c>
      <c r="G62" s="13">
        <f t="shared" si="1"/>
        <v>1.5554758805479467</v>
      </c>
    </row>
    <row r="63" spans="1:7" ht="15" thickBot="1" x14ac:dyDescent="0.4">
      <c r="A63" s="6">
        <v>1001</v>
      </c>
      <c r="B63" s="7" t="s">
        <v>43</v>
      </c>
      <c r="C63" s="16">
        <v>203098.43</v>
      </c>
      <c r="D63" s="16">
        <v>72479.539999999994</v>
      </c>
      <c r="E63" s="14">
        <f t="shared" si="0"/>
        <v>0.35686903143465953</v>
      </c>
      <c r="F63" s="16">
        <v>68043.259999999995</v>
      </c>
      <c r="G63" s="14">
        <f t="shared" si="1"/>
        <v>1.0651979343729268</v>
      </c>
    </row>
    <row r="64" spans="1:7" ht="15" thickBot="1" x14ac:dyDescent="0.4">
      <c r="A64" s="6">
        <v>1002</v>
      </c>
      <c r="B64" s="7" t="s">
        <v>44</v>
      </c>
      <c r="C64" s="16">
        <v>2088592.47</v>
      </c>
      <c r="D64" s="16">
        <v>997520.21</v>
      </c>
      <c r="E64" s="14">
        <f t="shared" si="0"/>
        <v>0.47760404402875206</v>
      </c>
      <c r="F64" s="16">
        <v>1021570.72</v>
      </c>
      <c r="G64" s="14">
        <f t="shared" si="1"/>
        <v>0.97645732250430983</v>
      </c>
    </row>
    <row r="65" spans="1:7" ht="15" thickBot="1" x14ac:dyDescent="0.4">
      <c r="A65" s="6">
        <v>1003</v>
      </c>
      <c r="B65" s="7" t="s">
        <v>45</v>
      </c>
      <c r="C65" s="16">
        <v>19986655.379999999</v>
      </c>
      <c r="D65" s="16">
        <v>12304323.33</v>
      </c>
      <c r="E65" s="14">
        <f t="shared" si="0"/>
        <v>0.6156269318733808</v>
      </c>
      <c r="F65" s="16">
        <v>7093789.4800000004</v>
      </c>
      <c r="G65" s="14">
        <f t="shared" si="1"/>
        <v>1.7345205076483323</v>
      </c>
    </row>
    <row r="66" spans="1:7" ht="15" thickBot="1" x14ac:dyDescent="0.4">
      <c r="A66" s="6">
        <v>1004</v>
      </c>
      <c r="B66" s="7" t="s">
        <v>46</v>
      </c>
      <c r="C66" s="16">
        <v>4278910.3</v>
      </c>
      <c r="D66" s="16">
        <v>2164401.87</v>
      </c>
      <c r="E66" s="14">
        <f t="shared" si="0"/>
        <v>0.50583015727158387</v>
      </c>
      <c r="F66" s="16">
        <v>1906103.57</v>
      </c>
      <c r="G66" s="14">
        <f t="shared" si="1"/>
        <v>1.1355111569304706</v>
      </c>
    </row>
    <row r="67" spans="1:7" ht="15" thickBot="1" x14ac:dyDescent="0.4">
      <c r="A67" s="6">
        <v>1006</v>
      </c>
      <c r="B67" s="7" t="s">
        <v>47</v>
      </c>
      <c r="C67" s="16">
        <v>707460.51</v>
      </c>
      <c r="D67" s="16">
        <v>272691.56</v>
      </c>
      <c r="E67" s="14">
        <f t="shared" si="0"/>
        <v>0.38545128123123085</v>
      </c>
      <c r="F67" s="16">
        <v>75495.66</v>
      </c>
      <c r="G67" s="14">
        <f t="shared" si="1"/>
        <v>3.6120163728616981</v>
      </c>
    </row>
    <row r="68" spans="1:7" ht="15" thickBot="1" x14ac:dyDescent="0.4">
      <c r="A68" s="4">
        <v>1100</v>
      </c>
      <c r="B68" s="5" t="s">
        <v>112</v>
      </c>
      <c r="C68" s="15">
        <f>C69+C70+C71+C72</f>
        <v>4080450.09</v>
      </c>
      <c r="D68" s="15">
        <f>D69+D70+D71+D72</f>
        <v>1815490.5000000002</v>
      </c>
      <c r="E68" s="13">
        <f t="shared" si="0"/>
        <v>0.4449240794414423</v>
      </c>
      <c r="F68" s="15">
        <f>F69+F70+F71+F72</f>
        <v>1492518.36</v>
      </c>
      <c r="G68" s="13">
        <f t="shared" si="1"/>
        <v>1.2163940817451653</v>
      </c>
    </row>
    <row r="69" spans="1:7" ht="15" thickBot="1" x14ac:dyDescent="0.4">
      <c r="A69" s="6">
        <v>1101</v>
      </c>
      <c r="B69" s="7" t="s">
        <v>132</v>
      </c>
      <c r="C69" s="16">
        <v>514157.52</v>
      </c>
      <c r="D69" s="16">
        <v>253836.9</v>
      </c>
      <c r="E69" s="14">
        <f t="shared" si="0"/>
        <v>0.49369481166005308</v>
      </c>
      <c r="F69" s="16">
        <v>176574.2</v>
      </c>
      <c r="G69" s="14">
        <f t="shared" si="1"/>
        <v>1.4375650576358265</v>
      </c>
    </row>
    <row r="70" spans="1:7" ht="15" thickBot="1" x14ac:dyDescent="0.4">
      <c r="A70" s="6">
        <v>1102</v>
      </c>
      <c r="B70" s="7" t="s">
        <v>48</v>
      </c>
      <c r="C70" s="16">
        <v>1546334.37</v>
      </c>
      <c r="D70" s="16">
        <v>449449.22</v>
      </c>
      <c r="E70" s="14">
        <f t="shared" ref="E70:E78" si="2">D70/C70</f>
        <v>0.2906546143703706</v>
      </c>
      <c r="F70" s="16">
        <v>285617.65000000002</v>
      </c>
      <c r="G70" s="14">
        <f t="shared" ref="G70:G78" si="3">IFERROR(D70/F70,"-")</f>
        <v>1.5736045023828182</v>
      </c>
    </row>
    <row r="71" spans="1:7" ht="15" thickBot="1" x14ac:dyDescent="0.4">
      <c r="A71" s="6">
        <v>1103</v>
      </c>
      <c r="B71" s="7" t="s">
        <v>49</v>
      </c>
      <c r="C71" s="16">
        <v>1935723.7</v>
      </c>
      <c r="D71" s="16">
        <v>1070944.81</v>
      </c>
      <c r="E71" s="14">
        <f t="shared" si="2"/>
        <v>0.55325293067393866</v>
      </c>
      <c r="F71" s="16">
        <v>996656.21</v>
      </c>
      <c r="G71" s="14">
        <f>IFERROR(D71/F71,"-")</f>
        <v>1.0745378388802695</v>
      </c>
    </row>
    <row r="72" spans="1:7" ht="23.5" thickBot="1" x14ac:dyDescent="0.4">
      <c r="A72" s="6">
        <v>1105</v>
      </c>
      <c r="B72" s="7" t="s">
        <v>50</v>
      </c>
      <c r="C72" s="16">
        <v>84234.5</v>
      </c>
      <c r="D72" s="16">
        <v>41259.57</v>
      </c>
      <c r="E72" s="14">
        <f t="shared" si="2"/>
        <v>0.48981794870272871</v>
      </c>
      <c r="F72" s="16">
        <v>33670.300000000003</v>
      </c>
      <c r="G72" s="14">
        <f t="shared" si="3"/>
        <v>1.2253995360896694</v>
      </c>
    </row>
    <row r="73" spans="1:7" ht="15" thickBot="1" x14ac:dyDescent="0.4">
      <c r="A73" s="4">
        <v>1200</v>
      </c>
      <c r="B73" s="5" t="s">
        <v>113</v>
      </c>
      <c r="C73" s="15">
        <f>C74+C75+C76</f>
        <v>345001.1</v>
      </c>
      <c r="D73" s="15">
        <f>D74+D75+D76</f>
        <v>169324.64</v>
      </c>
      <c r="E73" s="13">
        <f t="shared" si="2"/>
        <v>0.49079449311900752</v>
      </c>
      <c r="F73" s="15">
        <f>F74+F75+F76</f>
        <v>101733.52000000002</v>
      </c>
      <c r="G73" s="13">
        <f t="shared" si="3"/>
        <v>1.6643938005880459</v>
      </c>
    </row>
    <row r="74" spans="1:7" ht="15" thickBot="1" x14ac:dyDescent="0.4">
      <c r="A74" s="6">
        <v>1201</v>
      </c>
      <c r="B74" s="7" t="s">
        <v>51</v>
      </c>
      <c r="C74" s="16">
        <v>108960.3</v>
      </c>
      <c r="D74" s="16">
        <v>48568.14</v>
      </c>
      <c r="E74" s="14">
        <f t="shared" si="2"/>
        <v>0.4457416141475381</v>
      </c>
      <c r="F74" s="16">
        <v>44262.12</v>
      </c>
      <c r="G74" s="14">
        <f t="shared" si="3"/>
        <v>1.0972845403699596</v>
      </c>
    </row>
    <row r="75" spans="1:7" ht="15" thickBot="1" x14ac:dyDescent="0.4">
      <c r="A75" s="6">
        <v>1202</v>
      </c>
      <c r="B75" s="7" t="s">
        <v>52</v>
      </c>
      <c r="C75" s="16">
        <v>145059.29999999999</v>
      </c>
      <c r="D75" s="16">
        <v>64660.56</v>
      </c>
      <c r="E75" s="14">
        <f t="shared" si="2"/>
        <v>0.44575259910946768</v>
      </c>
      <c r="F75" s="16">
        <v>55734.83</v>
      </c>
      <c r="G75" s="14">
        <f>IFERROR(D75/F75,"-")</f>
        <v>1.1601463573137301</v>
      </c>
    </row>
    <row r="76" spans="1:7" ht="23.5" thickBot="1" x14ac:dyDescent="0.4">
      <c r="A76" s="6">
        <v>1204</v>
      </c>
      <c r="B76" s="7" t="s">
        <v>53</v>
      </c>
      <c r="C76" s="16">
        <v>90981.5</v>
      </c>
      <c r="D76" s="16">
        <v>56095.94</v>
      </c>
      <c r="E76" s="14">
        <f t="shared" si="2"/>
        <v>0.61656424657760101</v>
      </c>
      <c r="F76" s="16">
        <v>1736.57</v>
      </c>
      <c r="G76" s="14">
        <f t="shared" si="3"/>
        <v>32.302723184207956</v>
      </c>
    </row>
    <row r="77" spans="1:7" ht="23.5" thickBot="1" x14ac:dyDescent="0.4">
      <c r="A77" s="4">
        <v>1300</v>
      </c>
      <c r="B77" s="5" t="s">
        <v>114</v>
      </c>
      <c r="C77" s="15">
        <f>C78</f>
        <v>206210.81</v>
      </c>
      <c r="D77" s="15">
        <f>D78</f>
        <v>16146.37</v>
      </c>
      <c r="E77" s="13">
        <f t="shared" si="2"/>
        <v>7.8300308310703989E-2</v>
      </c>
      <c r="F77" s="15">
        <f>F78</f>
        <v>37217.440000000002</v>
      </c>
      <c r="G77" s="13">
        <f t="shared" si="3"/>
        <v>0.43383881320155282</v>
      </c>
    </row>
    <row r="78" spans="1:7" ht="23.5" thickBot="1" x14ac:dyDescent="0.4">
      <c r="A78" s="6">
        <v>1301</v>
      </c>
      <c r="B78" s="7" t="s">
        <v>54</v>
      </c>
      <c r="C78" s="16">
        <v>206210.81</v>
      </c>
      <c r="D78" s="16">
        <v>16146.37</v>
      </c>
      <c r="E78" s="14">
        <f t="shared" si="2"/>
        <v>7.8300308310703989E-2</v>
      </c>
      <c r="F78" s="16">
        <v>37217.440000000002</v>
      </c>
      <c r="G78" s="14">
        <f t="shared" si="3"/>
        <v>0.43383881320155282</v>
      </c>
    </row>
  </sheetData>
  <mergeCells count="1">
    <mergeCell ref="A1:G1"/>
  </mergeCells>
  <pageMargins left="0.7" right="0.7" top="0.75" bottom="0.75" header="0.3" footer="0.3"/>
  <pageSetup paperSize="9" scale="70" fitToHeight="0" orientation="portrait" r:id="rId1"/>
  <rowBreaks count="1" manualBreakCount="1">
    <brk id="4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2025-08-08T12:49:12Z</cp:lastPrinted>
  <dcterms:created xsi:type="dcterms:W3CDTF">2018-04-09T08:39:25Z</dcterms:created>
  <dcterms:modified xsi:type="dcterms:W3CDTF">2025-08-27T14:25:01Z</dcterms:modified>
</cp:coreProperties>
</file>