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9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910" yWindow="-285" windowWidth="13080" windowHeight="12090"/>
  </bookViews>
  <sheets>
    <sheet name="Основа" sheetId="1" r:id="rId1"/>
    <sheet name="Госдолг" sheetId="2" r:id="rId2"/>
  </sheets>
  <definedNames>
    <definedName name="Z_2A59C259_A665_4B90_86B8_E1FA2E2579B0_.wvu.PrintArea" localSheetId="0" hidden="1">Основа!$A$1:$E$79</definedName>
    <definedName name="Z_2A59C259_A665_4B90_86B8_E1FA2E2579B0_.wvu.PrintTitles" localSheetId="0" hidden="1">Основа!$5:$6</definedName>
    <definedName name="Z_5ED18EDF_DB7D_49F2_81AC_78A04B686196_.wvu.PrintArea" localSheetId="0" hidden="1">Основа!$A$1:$E$79</definedName>
    <definedName name="Z_5ED18EDF_DB7D_49F2_81AC_78A04B686196_.wvu.PrintTitles" localSheetId="0" hidden="1">Основа!$5:$6</definedName>
    <definedName name="Z_61B79A2B_9CA0_4FF5_98E8_E5FB37437C68_.wvu.PrintArea" localSheetId="0" hidden="1">Основа!$A$1:$E$79</definedName>
    <definedName name="Z_61B79A2B_9CA0_4FF5_98E8_E5FB37437C68_.wvu.PrintTitles" localSheetId="0" hidden="1">Основа!$5:$6</definedName>
    <definedName name="Z_F0A6F9AF_9483_44C0_BBC6_FFAD64EEC584_.wvu.PrintArea" localSheetId="0" hidden="1">Основа!$A$1:$E$79</definedName>
    <definedName name="Z_F0A6F9AF_9483_44C0_BBC6_FFAD64EEC584_.wvu.PrintTitles" localSheetId="0" hidden="1">Основа!$5:$6</definedName>
    <definedName name="_xlnm.Print_Titles" localSheetId="0">Основа!$5:$6</definedName>
    <definedName name="_xlnm.Print_Area" localSheetId="0">Основа!$A$1:$E$79</definedName>
  </definedNames>
  <calcPr calcId="145621"/>
  <customWorkbookViews>
    <customWorkbookView name="Сорокина Ирина Зиноновна - Личное представление" guid="{F0A6F9AF-9483-44C0-BBC6-FFAD64EEC584}" mergeInterval="0" personalView="1" maximized="1" windowWidth="1916" windowHeight="823" activeSheetId="1"/>
    <customWorkbookView name="Ярухин Алексей Владимирович - Личное представление" guid="{2A59C259-A665-4B90-86B8-E1FA2E2579B0}" mergeInterval="0" personalView="1" maximized="1" xWindow="-8" yWindow="-8" windowWidth="1936" windowHeight="1056" activeSheetId="2"/>
    <customWorkbookView name="Марков Андрей Владимирович - Личное представление" guid="{61B79A2B-9CA0-4FF5-98E8-E5FB37437C68}" mergeInterval="0" personalView="1" maximized="1" windowWidth="1916" windowHeight="854" activeSheetId="1"/>
    <customWorkbookView name="Галяутдинов Никита Олегович - Личное представление" guid="{5ED18EDF-DB7D-49F2-81AC-78A04B686196}" mergeInterval="0" personalView="1" maximized="1" windowWidth="1916" windowHeight="854" activeSheetId="1"/>
  </customWorkbookViews>
</workbook>
</file>

<file path=xl/calcChain.xml><?xml version="1.0" encoding="utf-8"?>
<calcChain xmlns="http://schemas.openxmlformats.org/spreadsheetml/2006/main">
  <c r="D29" i="1" l="1"/>
  <c r="D56" i="1"/>
  <c r="D55" i="1"/>
  <c r="D54" i="1"/>
  <c r="D43" i="1"/>
  <c r="D44" i="1"/>
  <c r="D45" i="1"/>
  <c r="D46" i="1"/>
  <c r="D47" i="1"/>
  <c r="D48" i="1"/>
  <c r="D49" i="1"/>
  <c r="D50" i="1"/>
  <c r="D51" i="1"/>
  <c r="D52" i="1"/>
  <c r="D42" i="1"/>
  <c r="D41" i="1"/>
  <c r="D40" i="1"/>
  <c r="D39" i="1"/>
  <c r="D35" i="1"/>
  <c r="D36" i="1"/>
  <c r="D37" i="1"/>
  <c r="D34" i="1"/>
  <c r="D27" i="1" l="1"/>
  <c r="D30" i="1"/>
  <c r="D32" i="1"/>
  <c r="B9" i="1"/>
  <c r="B7" i="1" s="1"/>
  <c r="C9" i="1"/>
  <c r="C7" i="1" s="1"/>
  <c r="D11" i="1"/>
  <c r="D12" i="1"/>
  <c r="D13" i="1"/>
  <c r="D14" i="1"/>
  <c r="D15" i="1"/>
  <c r="D17" i="1"/>
  <c r="D18" i="1"/>
  <c r="D19" i="1"/>
  <c r="D20" i="1"/>
  <c r="D21" i="1"/>
  <c r="D22" i="1"/>
  <c r="D23" i="1"/>
  <c r="D24" i="1"/>
  <c r="D7" i="1" l="1"/>
  <c r="D9" i="1"/>
  <c r="C60" i="1"/>
  <c r="B60" i="1"/>
  <c r="B72" i="1" l="1"/>
  <c r="C72" i="1"/>
  <c r="B73" i="1"/>
  <c r="C73" i="1"/>
  <c r="B75" i="1"/>
  <c r="B71" i="1" l="1"/>
  <c r="C71" i="1"/>
  <c r="D60" i="1"/>
  <c r="D62" i="1" l="1"/>
</calcChain>
</file>

<file path=xl/sharedStrings.xml><?xml version="1.0" encoding="utf-8"?>
<sst xmlns="http://schemas.openxmlformats.org/spreadsheetml/2006/main" count="154" uniqueCount="82">
  <si>
    <t xml:space="preserve">ПЕРЕЧЕНЬ </t>
  </si>
  <si>
    <t>Индикаторы</t>
  </si>
  <si>
    <t>Доходы республиканского бюджета Чувашской Республики, всего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</si>
  <si>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</si>
  <si>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</si>
  <si>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</si>
  <si>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</si>
  <si>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</si>
  <si>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</si>
  <si>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</si>
  <si>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</si>
  <si>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</si>
  <si>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</si>
  <si>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</si>
  <si>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</si>
  <si>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</si>
  <si>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</si>
  <si>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</si>
  <si>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</si>
  <si>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</si>
  <si>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</si>
  <si>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</si>
  <si>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</si>
  <si>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</si>
  <si>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</si>
  <si>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</si>
  <si>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</si>
  <si>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</si>
  <si>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</si>
  <si>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</si>
  <si>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</si>
  <si>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</si>
  <si>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</si>
  <si>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</si>
  <si>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</si>
  <si>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</si>
  <si>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</si>
  <si>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</si>
  <si>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</si>
  <si>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</si>
  <si>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</si>
  <si>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</si>
  <si>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</si>
  <si>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</si>
  <si>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</si>
  <si>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</si>
  <si>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</si>
  <si>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</si>
  <si>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</si>
  <si>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</si>
  <si>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</si>
  <si>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</si>
  <si>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</si>
  <si>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</si>
  <si>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</si>
  <si>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</si>
  <si>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</si>
  <si>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</si>
  <si>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</si>
  <si>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</si>
  <si>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</si>
  <si>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</si>
  <si>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</si>
  <si>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</si>
  <si>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</si>
  <si>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>изменение остатков средств на счетах по учету средств республиканского бюджета Чувашской Республики</t>
  </si>
  <si>
    <t>Кредиторская задолженность бюджета, всего</t>
  </si>
  <si>
    <t>государственные ценные бумаги Чувашской Республики</t>
  </si>
  <si>
    <t>налоги, сборы и регулярные платежи за пользование природными ресурсами</t>
  </si>
  <si>
    <t>лесное хозяйство</t>
  </si>
  <si>
    <t xml:space="preserve">  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
   В 2025 году дефицит бюджета субъекта Российской Федерации может превысить размер дефицита бюджета, установленный законом о бюджете субъекта Российской Федерации на сумму бюджетных ассигнований, направленных на финансовое обеспечение мероприятий, связанных с  предотвращением влияния ухудшения геополитической и экономической ситуации на развитие отраслей экономики, и дополнительных мероприятий в сфере национальной обороны и национальной безопасности, а также мероприятий, связанных с ликвидацией ЧС федерального и межрегионального характера и их последствий  (п. 7 статьи 15 Федерального закона от 29.10.2024 №367-ФЗ).</t>
  </si>
  <si>
    <r>
      <t xml:space="preserve">Доля суммы выданных за год бюджетных кредитов в общем объеме расходов бюджета </t>
    </r>
    <r>
      <rPr>
        <i/>
        <sz val="16"/>
        <color theme="1"/>
        <rFont val="Times New Roman"/>
        <family val="1"/>
        <charset val="204"/>
      </rPr>
      <t>(Статья 12. Предоставление бюджетных кредитов местным бюджетам из республиканского бюджета Чувашской Республики)</t>
    </r>
  </si>
  <si>
    <t xml:space="preserve">               </t>
  </si>
  <si>
    <r>
      <t xml:space="preserve">Отношение суммы выданных за год поручительств (гарантий) к расходам бюджета </t>
    </r>
    <r>
      <rPr>
        <i/>
        <sz val="16"/>
        <color theme="1"/>
        <rFont val="Times New Roman"/>
        <family val="1"/>
        <charset val="204"/>
      </rPr>
      <t>(Государственные гарантии Чувашской Республики )</t>
    </r>
  </si>
  <si>
    <r>
      <t xml:space="preserve">Государственный долг Чувашской Республики, всего, </t>
    </r>
    <r>
      <rPr>
        <i/>
        <sz val="16"/>
        <color theme="1"/>
        <rFont val="Times New Roman"/>
        <family val="1"/>
        <charset val="204"/>
      </rPr>
      <t>(План из параметров МОВ, исполнение из долговой книги)</t>
    </r>
  </si>
  <si>
    <t>ОБСЛУЖИВАНИЕ ГОСУДАРСТВЕННОГО (МУНИЦИПАЛЬНОГО) ДОЛГА (РЗ 1300)</t>
  </si>
  <si>
    <t>Субвенции бюджетам бюджетной системы Российской Федерации</t>
  </si>
  <si>
    <t>Исполнено
 за II квартал 2025 г.
(тыс. рублей)</t>
  </si>
  <si>
    <t>Свод Смарт - аналитический индикатор 2024</t>
  </si>
  <si>
    <t>L:\Отдел гос долга\___БЮДЖЕТ\_УТОЧНЕНИЯ\____I уточнение 2025\Госдолг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</si>
  <si>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полугодие 2025 г.</t>
  </si>
  <si>
    <t>Исполнено
 за I полугодие 2025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</si>
</sst>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3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Arial Cyr"/>
      <charset val="204"/>
    </font>
    <font>
      <sz val="15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165" fontId="3" fillId="0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justify" vertical="center" wrapText="1"/>
    </xf>
    <xf numFmtId="4" fontId="4" fillId="3" borderId="1" xfId="0" applyNumberFormat="1" applyFont="1" applyFill="1" applyBorder="1" applyAlignment="1">
      <alignment horizontal="right" vertical="top"/>
    </xf>
    <xf numFmtId="4" fontId="8" fillId="0" borderId="1" xfId="0" applyNumberFormat="1" applyFont="1" applyBorder="1" applyAlignment="1">
      <alignment vertical="top"/>
    </xf>
    <xf numFmtId="0" fontId="2" fillId="2" borderId="1" xfId="0" applyFont="1" applyFill="1" applyBorder="1" applyAlignment="1">
      <alignment horizontal="justify" vertical="top" wrapText="1"/>
    </xf>
    <xf numFmtId="4" fontId="4" fillId="0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justify" vertical="top" wrapText="1"/>
    </xf>
    <xf numFmtId="164" fontId="3" fillId="0" borderId="1" xfId="0" applyNumberFormat="1" applyFont="1" applyFill="1" applyBorder="1" applyAlignment="1">
      <alignment horizontal="right" vertical="center"/>
    </xf>
    <xf numFmtId="164" fontId="9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/>
    </xf>
    <xf numFmtId="10" fontId="4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10" fillId="0" borderId="1" xfId="0" applyNumberFormat="1" applyFont="1" applyBorder="1" applyAlignment="1">
      <alignment horizontal="right" vertical="top"/>
    </xf>
    <xf numFmtId="0" fontId="11" fillId="0" borderId="1" xfId="0" applyFont="1" applyBorder="1" applyAlignment="1">
      <alignment horizontal="justify" vertical="center" wrapText="1"/>
    </xf>
    <xf numFmtId="0" fontId="12" fillId="0" borderId="0" xfId="0" applyFont="1" applyAlignment="1">
      <alignment wrapTex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8E49C57-F2BF-4BC6-94C4-B21C222B8F02}" diskRevisions="1" revisionId="169" version="19">
  <header guid="{ABAD033E-1424-4AC4-AAD0-1893AF0603CE}" dateTime="2025-07-22T10:06:18" maxSheetId="3" userName="Галяутдинов Никита Олегович" r:id="rId1">
    <sheetIdMap count="2">
      <sheetId val="1"/>
      <sheetId val="2"/>
    </sheetIdMap>
  </header>
  <header guid="{CA11B58B-066D-4A90-A15F-9F897AFCBD4A}" dateTime="2025-07-22T10:12:47" maxSheetId="3" userName="Марков Андрей Владимирович" r:id="rId2" minRId="1" maxRId="39">
    <sheetIdMap count="2">
      <sheetId val="1"/>
      <sheetId val="2"/>
    </sheetIdMap>
  </header>
  <header guid="{C003F5C0-4BB7-40D2-967B-19E24A71A99F}" dateTime="2025-07-22T10:13:35" maxSheetId="3" userName="Галяутдинов Никита Олегович" r:id="rId3">
    <sheetIdMap count="2">
      <sheetId val="1"/>
      <sheetId val="2"/>
    </sheetIdMap>
  </header>
  <header guid="{D16F903C-2004-4346-8E18-011B8B05BDB3}" dateTime="2025-07-22T10:13:46" maxSheetId="3" userName="Марков Андрей Владимирович" r:id="rId4" minRId="42" maxRId="64">
    <sheetIdMap count="2">
      <sheetId val="1"/>
      <sheetId val="2"/>
    </sheetIdMap>
  </header>
  <header guid="{8B31B111-00F4-4171-A19C-5E98210445B2}" dateTime="2025-07-22T10:16:53" maxSheetId="3" userName="Марков Андрей Владимирович" r:id="rId5">
    <sheetIdMap count="2">
      <sheetId val="1"/>
      <sheetId val="2"/>
    </sheetIdMap>
  </header>
  <header guid="{460825F2-2600-4037-BF80-0679328DF9E5}" dateTime="2025-07-22T10:23:29" maxSheetId="3" userName="Галяутдинов Никита Олегович" r:id="rId6" minRId="67" maxRId="112">
    <sheetIdMap count="2">
      <sheetId val="1"/>
      <sheetId val="2"/>
    </sheetIdMap>
  </header>
  <header guid="{8B5E70C7-23A3-4053-8FD0-13C97ECB0AF9}" dateTime="2025-07-22T10:26:51" maxSheetId="3" userName="Галяутдинов Никита Олегович" r:id="rId7" minRId="115">
    <sheetIdMap count="2">
      <sheetId val="1"/>
      <sheetId val="2"/>
    </sheetIdMap>
  </header>
  <header guid="{AB5C86E9-D1F1-4FDA-BB58-866556B1D612}" dateTime="2025-07-22T11:44:09" maxSheetId="3" userName="Сорокина Ирина Зиноновна" r:id="rId8" minRId="116" maxRId="118">
    <sheetIdMap count="2">
      <sheetId val="1"/>
      <sheetId val="2"/>
    </sheetIdMap>
  </header>
  <header guid="{A60086F9-125A-4E93-A211-212457B18FE5}" dateTime="2025-07-22T14:00:57" maxSheetId="3" userName="Ярухин Алексей Владимирович" r:id="rId9">
    <sheetIdMap count="2">
      <sheetId val="1"/>
      <sheetId val="2"/>
    </sheetIdMap>
  </header>
  <header guid="{A5E0DA3F-9C8D-4699-B881-09E13239020D}" dateTime="2025-07-22T16:00:26" maxSheetId="3" userName="Сорокина Ирина Зиноновна" r:id="rId10" minRId="123">
    <sheetIdMap count="2">
      <sheetId val="1"/>
      <sheetId val="2"/>
    </sheetIdMap>
  </header>
  <header guid="{003D21E0-ED05-478F-8881-8D65A2A4DDF5}" dateTime="2025-07-22T16:10:20" maxSheetId="3" userName="Сорокина Ирина Зиноновна" r:id="rId11">
    <sheetIdMap count="2">
      <sheetId val="1"/>
      <sheetId val="2"/>
    </sheetIdMap>
  </header>
  <header guid="{DECE8721-AC6E-4F84-BFDA-A8428F1A6EA8}" dateTime="2025-07-22T16:11:03" maxSheetId="3" userName="Сорокина Ирина Зиноновна" r:id="rId12">
    <sheetIdMap count="2">
      <sheetId val="1"/>
      <sheetId val="2"/>
    </sheetIdMap>
  </header>
  <header guid="{FED81EFE-5B41-401E-ACA1-B6653D4A830F}" dateTime="2025-07-23T10:56:24" maxSheetId="3" userName="Ярухин Алексей Владимирович" r:id="rId13" minRId="130" maxRId="135">
    <sheetIdMap count="2">
      <sheetId val="1"/>
      <sheetId val="2"/>
    </sheetIdMap>
  </header>
  <header guid="{66166DF3-07B3-41AB-8052-653B328E7642}" dateTime="2025-07-23T11:01:33" maxSheetId="3" userName="Сорокина Ирина Зиноновна" r:id="rId14" minRId="136">
    <sheetIdMap count="2">
      <sheetId val="1"/>
      <sheetId val="2"/>
    </sheetIdMap>
  </header>
  <header guid="{025F605B-5E89-4500-8FEE-7CBA7F241316}" dateTime="2025-07-23T12:01:17" maxSheetId="3" userName="Сорокина Ирина Зиноновна" r:id="rId15" minRId="139">
    <sheetIdMap count="2">
      <sheetId val="1"/>
      <sheetId val="2"/>
    </sheetIdMap>
  </header>
  <header guid="{700BE800-F442-4CF8-8F0D-22426115E11A}" dateTime="2025-07-24T08:48:31" maxSheetId="3" userName="Сорокина Ирина Зиноновна" r:id="rId16">
    <sheetIdMap count="2">
      <sheetId val="1"/>
      <sheetId val="2"/>
    </sheetIdMap>
  </header>
  <header guid="{16CA5EAE-CEF8-4DF5-929B-B0EA8BBB7941}" dateTime="2025-07-24T09:09:15" maxSheetId="3" userName="Галяутдинов Никита Олегович" r:id="rId17" minRId="142" maxRId="163">
    <sheetIdMap count="2">
      <sheetId val="1"/>
      <sheetId val="2"/>
    </sheetIdMap>
  </header>
  <header guid="{F4739F80-E7F5-435C-81D5-F57434743169}" dateTime="2025-07-24T09:10:32" maxSheetId="3" userName="Галяутдинов Никита Олегович" r:id="rId18">
    <sheetIdMap count="2">
      <sheetId val="1"/>
      <sheetId val="2"/>
    </sheetIdMap>
  </header>
  <header guid="{68E49C57-F2BF-4BC6-94C4-B21C222B8F02}" dateTime="2025-07-24T09:13:26" maxSheetId="3" userName="Галяутдинов Никита Олегович" r:id="rId19" minRId="168" maxRId="169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odxf="1" dxf="1">
    <nc r="B7">
      <f>B9+B27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" sId="1" odxf="1" dxf="1">
    <nc r="C7">
      <f>C9+C27</f>
    </nc>
    <odxf>
      <font>
        <sz val="16"/>
        <name val="Times New Roman"/>
        <scheme val="none"/>
      </font>
      <fill>
        <patternFill patternType="solid">
          <bgColor rgb="FFFFFF00"/>
        </patternFill>
      </fill>
    </odxf>
    <ndxf>
      <font>
        <sz val="16"/>
        <color auto="1"/>
        <name val="Times New Roman"/>
        <scheme val="none"/>
      </font>
      <fill>
        <patternFill patternType="none">
          <bgColor indexed="65"/>
        </patternFill>
      </fill>
    </ndxf>
  </rcc>
  <rfmt sheetId="1" sqref="B8" start="0" length="0">
    <dxf>
      <fill>
        <patternFill patternType="none">
          <bgColor indexed="65"/>
        </patternFill>
      </fill>
    </dxf>
  </rfmt>
  <rfmt sheetId="1" sqref="C8" start="0" length="0">
    <dxf>
      <fill>
        <patternFill patternType="none">
          <bgColor indexed="65"/>
        </patternFill>
      </fill>
    </dxf>
  </rfmt>
  <rcc rId="3" sId="1" odxf="1" dxf="1">
    <nc r="B9">
      <f>SUM(B11:B25)</f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4" sId="1" odxf="1" dxf="1">
    <nc r="C9">
      <f>SUM(C11:C25)</f>
    </nc>
    <odxf>
      <font>
        <sz val="16"/>
        <name val="Times New Roman"/>
        <scheme val="none"/>
      </font>
      <fill>
        <patternFill patternType="solid">
          <bgColor rgb="FFFFFF00"/>
        </patternFill>
      </fill>
    </odxf>
    <ndxf>
      <font>
        <sz val="16"/>
        <color auto="1"/>
        <name val="Times New Roman"/>
        <scheme val="none"/>
      </font>
      <fill>
        <patternFill patternType="none">
          <bgColor indexed="65"/>
        </patternFill>
      </fill>
    </ndxf>
  </rcc>
  <rfmt sheetId="1" sqref="B10" start="0" length="0">
    <dxf>
      <fill>
        <patternFill patternType="none">
          <bgColor indexed="65"/>
        </patternFill>
      </fill>
    </dxf>
  </rfmt>
  <rfmt sheetId="1" sqref="C10" start="0" length="0">
    <dxf>
      <fill>
        <patternFill patternType="none">
          <bgColor indexed="65"/>
        </patternFill>
      </fill>
    </dxf>
  </rfmt>
  <rcc rId="5" sId="1" odxf="1" dxf="1" numFmtId="4">
    <nc r="B11">
      <v>19232855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6" sId="1" odxf="1" dxf="1" numFmtId="4">
    <nc r="C11">
      <v>5164441.8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7" sId="1" odxf="1" dxf="1" numFmtId="4">
    <nc r="B12">
      <v>22537634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8" sId="1" odxf="1" dxf="1" numFmtId="4">
    <nc r="C12">
      <v>3553520.8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9" sId="1" odxf="1" dxf="1" numFmtId="4">
    <nc r="B13">
      <v>7772082.0999999996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0" sId="1" odxf="1" dxf="1" numFmtId="4">
    <nc r="C13">
      <v>1658577.7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1" sId="1" odxf="1" dxf="1" numFmtId="4">
    <nc r="B14">
      <v>6872099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2" sId="1" odxf="1" dxf="1" numFmtId="4">
    <nc r="C14">
      <v>940153.5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3" sId="1" odxf="1" dxf="1" numFmtId="4">
    <nc r="B15">
      <v>4684616.9000000004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4" sId="1" odxf="1" dxf="1" numFmtId="4">
    <nc r="C15">
      <v>1018871.8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5" sId="1" odxf="1" dxf="1" numFmtId="4">
    <nc r="B16">
      <v>0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6" sId="1" odxf="1" dxf="1" numFmtId="4">
    <nc r="C16">
      <v>17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7" sId="1" odxf="1" dxf="1" numFmtId="4">
    <nc r="B17">
      <v>168233.19999999998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8" sId="1" odxf="1" dxf="1" numFmtId="4">
    <nc r="C17">
      <v>41777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19" sId="1" odxf="1" dxf="1" numFmtId="4">
    <nc r="B18">
      <v>2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1" sqref="C18" start="0" length="0">
    <dxf>
      <fill>
        <patternFill patternType="none">
          <bgColor indexed="65"/>
        </patternFill>
      </fill>
    </dxf>
  </rfmt>
  <rcc rId="20" sId="1" odxf="1" dxf="1" numFmtId="4">
    <nc r="B19">
      <v>4926972.3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1" sId="1" odxf="1" dxf="1" numFmtId="4">
    <nc r="C19">
      <v>1831519.9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2" sId="1" odxf="1" dxf="1" numFmtId="4">
    <nc r="B20">
      <v>99764.7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3" sId="1" odxf="1" dxf="1" numFmtId="4">
    <nc r="C20">
      <v>21385.3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4" sId="1" odxf="1" dxf="1" numFmtId="4">
    <nc r="B21">
      <v>259356.3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5" sId="1" odxf="1" dxf="1" numFmtId="4">
    <nc r="C21">
      <v>77904.899999999994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6" sId="1" odxf="1" dxf="1" numFmtId="4">
    <nc r="B22">
      <v>249191.6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7" sId="1" odxf="1" dxf="1" numFmtId="4">
    <nc r="C22">
      <v>73739.3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8" sId="1" odxf="1" dxf="1" numFmtId="4">
    <nc r="B23">
      <v>10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29" sId="1" odxf="1" dxf="1" numFmtId="4">
    <nc r="C23">
      <v>0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30" sId="1" odxf="1" dxf="1" numFmtId="4">
    <nc r="B24">
      <v>1081524.8999999999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31" sId="1" odxf="1" dxf="1" numFmtId="4">
    <nc r="C24">
      <v>337077.6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32" sId="1" odxf="1" dxf="1" numFmtId="4">
    <nc r="B25">
      <v>0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33" sId="1" odxf="1" dxf="1" numFmtId="4">
    <nc r="C25">
      <v>120.8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1" sqref="B26" start="0" length="0">
    <dxf>
      <fill>
        <patternFill patternType="none">
          <bgColor indexed="65"/>
        </patternFill>
      </fill>
    </dxf>
  </rfmt>
  <rfmt sheetId="1" sqref="C26" start="0" length="0">
    <dxf>
      <fill>
        <patternFill patternType="none">
          <bgColor indexed="65"/>
        </patternFill>
      </fill>
    </dxf>
  </rfmt>
  <rcc rId="34" sId="1" odxf="1" dxf="1" numFmtId="4">
    <nc r="B27">
      <v>36434070.5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35" sId="1" odxf="1" dxf="1" numFmtId="4">
    <nc r="C27">
      <v>8939477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fmt sheetId="1" sqref="B28" start="0" length="0">
    <dxf>
      <fill>
        <patternFill patternType="none">
          <bgColor indexed="65"/>
        </patternFill>
      </fill>
    </dxf>
  </rfmt>
  <rfmt sheetId="1" sqref="C28" start="0" length="0">
    <dxf>
      <fill>
        <patternFill patternType="none">
          <bgColor indexed="65"/>
        </patternFill>
      </fill>
    </dxf>
  </rfmt>
  <rcc rId="36" sId="1" odxf="1" dxf="1" numFmtId="4">
    <nc r="B29">
      <v>18598460.699999999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37" sId="1" odxf="1" dxf="1" numFmtId="4">
    <nc r="C29">
      <v>4649615.0999999996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38" sId="1" odxf="1" dxf="1" numFmtId="4">
    <nc r="B30">
      <v>0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cc rId="39" sId="1" odxf="1" dxf="1" numFmtId="4">
    <nc r="C30">
      <v>0</v>
    </nc>
    <odxf>
      <fill>
        <patternFill patternType="solid">
          <bgColor rgb="FFFFFF00"/>
        </patternFill>
      </fill>
    </odxf>
    <ndxf>
      <fill>
        <patternFill patternType="none">
          <bgColor indexed="65"/>
        </patternFill>
      </fill>
    </ndxf>
  </rcc>
  <rdn rId="0" localSheetId="1" customView="1" name="Z_61B79A2B_9CA0_4FF5_98E8_E5FB37437C68_.wvu.PrintArea" hidden="1" oldHidden="1">
    <formula>Основа!$A$1:$E$79</formula>
  </rdn>
  <rdn rId="0" localSheetId="1" customView="1" name="Z_61B79A2B_9CA0_4FF5_98E8_E5FB37437C68_.wvu.PrintTitles" hidden="1" oldHidden="1">
    <formula>Основа!$5:$6</formula>
  </rdn>
  <rcv guid="{61B79A2B-9CA0-4FF5-98E8-E5FB37437C6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1:C31">
    <dxf>
      <fill>
        <patternFill patternType="none">
          <bgColor auto="1"/>
        </patternFill>
      </fill>
    </dxf>
  </rfmt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" sId="1">
    <oc r="B7">
      <f>B9+B27</f>
    </oc>
    <nc r="B7">
      <f>B9+B27</f>
    </nc>
  </rcc>
  <rcc rId="43" sId="1">
    <oc r="C7">
      <f>C9+C27</f>
    </oc>
    <nc r="C7">
      <f>C9+C27</f>
    </nc>
  </rcc>
  <rcc rId="44" sId="1">
    <oc r="B9">
      <f>SUM(B11:B25)</f>
    </oc>
    <nc r="B9">
      <f>SUM(B11:B25)</f>
    </nc>
  </rcc>
  <rcc rId="45" sId="1">
    <oc r="C9">
      <f>SUM(C11:C25)</f>
    </oc>
    <nc r="C9">
      <f>SUM(C11:C25)</f>
    </nc>
  </rcc>
  <rcc rId="46" sId="1" numFmtId="4">
    <oc r="C11">
      <v>5164441.8</v>
    </oc>
    <nc r="C11">
      <v>8687152.1999999993</v>
    </nc>
  </rcc>
  <rcc rId="47" sId="1" numFmtId="4">
    <oc r="C12">
      <v>3553520.8</v>
    </oc>
    <nc r="C12">
      <v>8875196.4000000004</v>
    </nc>
  </rcc>
  <rcc rId="48" sId="1" numFmtId="4">
    <oc r="C13">
      <v>1658577.7</v>
    </oc>
    <nc r="C13">
      <v>3101977.6</v>
    </nc>
  </rcc>
  <rcc rId="49" sId="1" numFmtId="4">
    <oc r="C14">
      <v>940153.5</v>
    </oc>
    <nc r="C14">
      <v>3866168.1999999997</v>
    </nc>
  </rcc>
  <rcc rId="50" sId="1" numFmtId="4">
    <oc r="C15">
      <v>1018871.8</v>
    </oc>
    <nc r="C15">
      <v>1981363.4</v>
    </nc>
  </rcc>
  <rcc rId="51" sId="1" numFmtId="4">
    <oc r="C17">
      <v>41777</v>
    </oc>
    <nc r="C17">
      <v>83257.899999999994</v>
    </nc>
  </rcc>
  <rcc rId="52" sId="1" numFmtId="4">
    <nc r="C18">
      <v>0</v>
    </nc>
  </rcc>
  <rcc rId="53" sId="1" numFmtId="4">
    <oc r="C19">
      <v>1831519.9</v>
    </oc>
    <nc r="C19">
      <v>3365602.2</v>
    </nc>
  </rcc>
  <rcc rId="54" sId="1" numFmtId="4">
    <oc r="C20">
      <v>21385.3</v>
    </oc>
    <nc r="C20">
      <v>51635.199999999997</v>
    </nc>
  </rcc>
  <rcc rId="55" sId="1" numFmtId="4">
    <oc r="C21">
      <v>77904.899999999994</v>
    </oc>
    <nc r="C21">
      <v>160108.9</v>
    </nc>
  </rcc>
  <rcc rId="56" sId="1" numFmtId="4">
    <oc r="C22">
      <v>73739.3</v>
    </oc>
    <nc r="C22">
      <v>148414</v>
    </nc>
  </rcc>
  <rcc rId="57" sId="1" numFmtId="4">
    <oc r="C23">
      <v>0</v>
    </oc>
    <nc r="C23">
      <v>0.4</v>
    </nc>
  </rcc>
  <rcc rId="58" sId="1" numFmtId="4">
    <oc r="C24">
      <v>337077.6</v>
    </oc>
    <nc r="C24">
      <v>811628.4</v>
    </nc>
  </rcc>
  <rcc rId="59" sId="1" numFmtId="4">
    <oc r="C25">
      <v>120.8</v>
    </oc>
    <nc r="C25">
      <v>784.3</v>
    </nc>
  </rcc>
  <rcc rId="60" sId="1" numFmtId="4">
    <oc r="B27">
      <v>36434070.5</v>
    </oc>
    <nc r="B27">
      <v>36640245.700000003</v>
    </nc>
  </rcc>
  <rcc rId="61" sId="1" numFmtId="4">
    <oc r="C27">
      <v>8939477</v>
    </oc>
    <nc r="C27">
      <v>17533684.199999999</v>
    </nc>
  </rcc>
  <rcc rId="62" sId="1" numFmtId="4">
    <oc r="C29">
      <v>4649615.0999999996</v>
    </oc>
    <nc r="C29">
      <v>9299230.1999999993</v>
    </nc>
  </rcc>
  <rcc rId="63" sId="1">
    <oc r="C5" t="inlineStr">
      <is>
        <t>Исполнено
 за I полугодие 2025 г.
(тыс. рублей)</t>
      </is>
    </oc>
    <nc r="C5" t="inlineStr">
      <is>
        <t>Исполнено
 за II полугодие 2025 г.
(тыс. рублей)</t>
      </is>
    </nc>
  </rcc>
  <rcc rId="64" sId="1">
    <oc r="A3" t="inlineStr">
      <is>
    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полугодие 2025 г.</t>
      </is>
    </oc>
    <nc r="A3" t="inlineStr">
      <is>
    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II полугодие 2025 г.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B79A2B-9CA0-4FF5-98E8-E5FB37437C68}" action="delete"/>
  <rdn rId="0" localSheetId="1" customView="1" name="Z_61B79A2B_9CA0_4FF5_98E8_E5FB37437C68_.wvu.PrintArea" hidden="1" oldHidden="1">
    <formula>Основа!$A$1:$E$79</formula>
    <oldFormula>Основа!$A$1:$E$79</oldFormula>
  </rdn>
  <rdn rId="0" localSheetId="1" customView="1" name="Z_61B79A2B_9CA0_4FF5_98E8_E5FB37437C68_.wvu.PrintTitles" hidden="1" oldHidden="1">
    <formula>Основа!$5:$6</formula>
    <oldFormula>Основа!$5:$6</oldFormula>
  </rdn>
  <rcv guid="{61B79A2B-9CA0-4FF5-98E8-E5FB37437C68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2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32" start="0" length="0">
    <dxf>
      <font>
        <b val="0"/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33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33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34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34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35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35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36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36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43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43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44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44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45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45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46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46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47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47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48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48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49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49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50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50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51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51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52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52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cc rId="67" sId="1" odxf="1" dxf="1" numFmtId="4">
    <nc r="B43">
      <v>6716798.48379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8" sId="1" odxf="1" dxf="1" numFmtId="4">
    <nc r="B44">
      <v>380436.33795000002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69" sId="1" odxf="1" dxf="1" numFmtId="4">
    <nc r="B45">
      <v>31777781.602880001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0" sId="1" odxf="1" dxf="1" numFmtId="4">
    <nc r="B46">
      <v>3328102.9733699998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" sId="1" odxf="1" dxf="1" numFmtId="4">
    <nc r="B47">
      <v>9837366.5410799999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" sId="1" odxf="1" dxf="1" numFmtId="4">
    <nc r="B48">
      <v>26995430.128860001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3" sId="1" odxf="1" dxf="1" numFmtId="4">
    <nc r="B49">
      <v>2873677.2010999997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4" sId="1" odxf="1" dxf="1" numFmtId="4">
    <nc r="B50">
      <v>314192.2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5" sId="1" odxf="1" dxf="1" numFmtId="4">
    <nc r="B51">
      <v>172761.4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6" sId="1" odxf="1" dxf="1" numFmtId="4">
    <nc r="B52">
      <v>4479099.4863799997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7" sId="1" odxf="1" dxf="1" numFmtId="4">
    <nc r="C43">
      <v>1446944.5676300002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8" sId="1" odxf="1" dxf="1" numFmtId="4">
    <nc r="C44">
      <v>67238.563739999998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9" sId="1" odxf="1" dxf="1" numFmtId="4">
    <nc r="C45">
      <v>16277671.88321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0" sId="1" odxf="1" dxf="1" numFmtId="4">
    <nc r="C46">
      <v>1365524.3140399999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1" sId="1" odxf="1" dxf="1" numFmtId="4">
    <nc r="C47">
      <v>3227813.6758400002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2" sId="1" odxf="1" dxf="1" numFmtId="4">
    <nc r="C48">
      <v>15629401.94499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3" sId="1" odxf="1" dxf="1" numFmtId="4">
    <nc r="C49">
      <v>1210060.45257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4" sId="1" odxf="1" dxf="1" numFmtId="4">
    <nc r="C50">
      <v>154532.33646000002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5" sId="1" odxf="1" dxf="1" numFmtId="4">
    <nc r="C51">
      <v>0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6" sId="1" odxf="1" dxf="1" numFmtId="4">
    <nc r="C52">
      <v>1953058.3624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7" sId="1" odxf="1" dxf="1" numFmtId="4">
    <nc r="B32">
      <v>114950854.56044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8" sId="1" odxf="1" dxf="1" numFmtId="4">
    <nc r="B33">
      <v>6971049.9867099999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89" sId="1" odxf="1" dxf="1" numFmtId="4">
    <nc r="B34">
      <v>40618.300000000003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0" sId="1" odxf="1" dxf="1" numFmtId="4">
    <nc r="B35">
      <v>1272972.37509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1" sId="1" odxf="1" dxf="1" numFmtId="4">
    <nc r="B36">
      <v>19790567.543230001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2" sId="1" odxf="1" dxf="1" numFmtId="4">
    <nc r="C32">
      <v>49226572.80951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3" sId="1" odxf="1" dxf="1" numFmtId="4">
    <nc r="C33">
      <v>1150294.11873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4" sId="1" odxf="1" dxf="1" numFmtId="4">
    <nc r="C34">
      <v>16541.128089999998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5" sId="1" odxf="1" dxf="1" numFmtId="4">
    <nc r="C35">
      <v>330217.86309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6" sId="1" odxf="1" dxf="1" numFmtId="4">
    <nc r="C36">
      <v>6397273.5987200001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B32:C32" start="0" length="2147483647">
    <dxf>
      <font>
        <b/>
      </font>
    </dxf>
  </rfmt>
  <rm rId="97" sheetId="1" source="B33:C36" destination="B34:C37" sourceSheetId="1">
    <undo index="1" exp="ref" v="1" dr="B37" r="D37" sId="1"/>
    <undo index="0" exp="ref" v="1" dr="C37" r="D37" sId="1"/>
    <rfmt sheetId="1" sqref="B37" start="0" length="0">
      <dxf>
        <font>
          <sz val="16"/>
          <color theme="1"/>
          <name val="Times New Roman"/>
          <scheme val="none"/>
        </font>
        <numFmt numFmtId="164" formatCode="#,##0.0"/>
        <fill>
          <patternFill patternType="solid">
            <bgColor rgb="FFFFFF00"/>
          </patternFill>
        </fill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C37" start="0" length="0">
      <dxf>
        <font>
          <sz val="16"/>
          <color theme="1"/>
          <name val="Times New Roman"/>
          <scheme val="none"/>
        </font>
        <numFmt numFmtId="164" formatCode="#,##0.0"/>
        <fill>
          <patternFill patternType="solid">
            <bgColor rgb="FFFFFF00"/>
          </patternFill>
        </fill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m>
  <rfmt sheetId="1" sqref="B39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39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40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40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41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41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42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42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38" start="0" length="0">
    <dxf>
      <fill>
        <patternFill patternType="none">
          <bgColor indexed="65"/>
        </patternFill>
      </fill>
    </dxf>
  </rfmt>
  <rfmt sheetId="1" sqref="C38" start="0" length="0">
    <dxf>
      <fill>
        <patternFill patternType="none">
          <bgColor indexed="65"/>
        </patternFill>
      </fill>
    </dxf>
  </rfmt>
  <rcc rId="98" sId="1" odxf="1" dxf="1" numFmtId="4">
    <nc r="B39">
      <v>4392722.95206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99" sId="1" odxf="1" dxf="1" numFmtId="4">
    <nc r="C39">
      <v>2040385.4208800001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0" sId="1" odxf="1" dxf="1" numFmtId="4">
    <nc r="B40">
      <v>213695.39684999999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1" sId="1" odxf="1" dxf="1" numFmtId="4">
    <nc r="C40">
      <v>93141.605389999997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2" sId="1" odxf="1" dxf="1" numFmtId="4">
    <nc r="B41">
      <v>1231072.9439600001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3" sId="1" odxf="1" dxf="1" numFmtId="4">
    <nc r="C41">
      <v>458361.15506999998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4" sId="1" odxf="1" dxf="1" numFmtId="4">
    <nc r="B42">
      <v>8766085.60568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5" sId="1" odxf="1" dxf="1" numFmtId="4">
    <nc r="C42">
      <v>2671011.4488300001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B54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54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53" start="0" length="0">
    <dxf>
      <fill>
        <patternFill patternType="none">
          <bgColor indexed="65"/>
        </patternFill>
      </fill>
    </dxf>
  </rfmt>
  <rfmt sheetId="1" sqref="C53" start="0" length="0">
    <dxf>
      <fill>
        <patternFill patternType="none">
          <bgColor indexed="65"/>
        </patternFill>
      </fill>
    </dxf>
  </rfmt>
  <rfmt sheetId="1" sqref="B57" start="0" length="0">
    <dxf>
      <font>
        <sz val="16"/>
        <color auto="1"/>
        <name val="Times New Roman"/>
        <scheme val="none"/>
      </font>
      <fill>
        <patternFill patternType="none">
          <bgColor indexed="65"/>
        </patternFill>
      </fill>
    </dxf>
  </rfmt>
  <rfmt sheetId="1" sqref="C57" start="0" length="0">
    <dxf>
      <font>
        <sz val="16"/>
        <color auto="1"/>
        <name val="Times New Roman"/>
        <scheme val="none"/>
      </font>
      <fill>
        <patternFill patternType="none">
          <bgColor indexed="65"/>
        </patternFill>
      </fill>
    </dxf>
  </rfmt>
  <rfmt sheetId="1" sqref="B56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56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B55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fmt sheetId="1" sqref="C55" start="0" length="0">
    <dxf>
      <font>
        <sz val="11"/>
        <color theme="1"/>
        <name val="Calibri"/>
        <scheme val="minor"/>
      </font>
      <numFmt numFmtId="0" formatCode="General"/>
      <fill>
        <patternFill patternType="none">
          <bgColor indexed="65"/>
        </patternFill>
      </fill>
      <alignment horizontal="general" vertical="bottom" readingOrder="0"/>
      <border outline="0">
        <left/>
        <right/>
        <top/>
        <bottom/>
      </border>
    </dxf>
  </rfmt>
  <rcc rId="106" sId="1" odxf="1" dxf="1" numFmtId="4">
    <nc r="B54">
      <v>2419905.2000000002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7" sId="1" odxf="1" dxf="1" numFmtId="4">
    <nc r="C54">
      <v>1209952.8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8" sId="1" odxf="1" dxf="1" numFmtId="4">
    <nc r="B55">
      <v>120000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09" sId="1" odxf="1" dxf="1" numFmtId="4">
    <nc r="C55">
      <v>60000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0" sId="1" odxf="1" dxf="1" numFmtId="4">
    <nc r="B56">
      <v>1939194.2863800002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11" sId="1" odxf="1" dxf="1" numFmtId="4">
    <nc r="C56">
      <v>683105.56239999994</v>
    </nc>
    <ndxf>
      <font>
        <sz val="16"/>
        <color theme="1"/>
        <name val="Times New Roman"/>
        <scheme val="none"/>
      </font>
      <numFmt numFmtId="164" formatCode="#,##0.0"/>
      <alignment horizontal="right"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58">
    <dxf>
      <fill>
        <patternFill patternType="none">
          <bgColor auto="1"/>
        </patternFill>
      </fill>
    </dxf>
  </rfmt>
  <rfmt sheetId="1" sqref="B59:C59">
    <dxf>
      <fill>
        <patternFill patternType="none">
          <bgColor auto="1"/>
        </patternFill>
      </fill>
    </dxf>
  </rfmt>
  <rcc rId="112" sId="1" numFmtId="14">
    <nc r="B58">
      <v>0.15659999999999999</v>
    </nc>
  </rcc>
  <rfmt sheetId="1" sqref="B58">
    <dxf>
      <fill>
        <patternFill patternType="none">
          <bgColor auto="1"/>
        </patternFill>
      </fill>
    </dxf>
  </rfmt>
  <rcv guid="{5ED18EDF-DB7D-49F2-81AC-78A04B686196}" action="delete"/>
  <rdn rId="0" localSheetId="1" customView="1" name="Z_5ED18EDF_DB7D_49F2_81AC_78A04B686196_.wvu.PrintArea" hidden="1" oldHidden="1">
    <formula>Основа!$A$1:$E$79</formula>
    <oldFormula>Основа!$A$1:$E$79</oldFormula>
  </rdn>
  <rdn rId="0" localSheetId="1" customView="1" name="Z_5ED18EDF_DB7D_49F2_81AC_78A04B686196_.wvu.PrintTitles" hidden="1" oldHidden="1">
    <formula>Основа!$5:$6</formula>
    <oldFormula>Основа!$5:$6</oldFormula>
  </rdn>
  <rcv guid="{5ED18EDF-DB7D-49F2-81AC-78A04B686196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5" sId="1" numFmtId="14">
    <oc r="B58">
      <v>0.15659999999999999</v>
    </oc>
    <nc r="B58">
      <v>0.15359999999999999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6" sId="2" numFmtId="4">
    <oc r="C2">
      <v>16272373.213620001</v>
    </oc>
    <nc r="C2">
      <v>16240088.83282</v>
    </nc>
  </rcc>
  <rcc rId="117" sId="2" numFmtId="4">
    <nc r="C3">
      <v>3929205.1911200001</v>
    </nc>
  </rcc>
  <rcc rId="118" sId="2">
    <oc r="C1" t="inlineStr">
      <is>
        <t>Исполнено
 за I квартал 2025 г.
(тыс. рублей)</t>
      </is>
    </oc>
    <nc r="C1" t="inlineStr">
      <is>
        <t>Исполнено
 за II квартал 2025 г.
(тыс. рублей)</t>
      </is>
    </nc>
  </rcc>
  <rdn rId="0" localSheetId="1" customView="1" name="Z_F0A6F9AF_9483_44C0_BBC6_FFAD64EEC584_.wvu.PrintArea" hidden="1" oldHidden="1">
    <formula>Основа!$A$1:$E$79</formula>
  </rdn>
  <rdn rId="0" localSheetId="1" customView="1" name="Z_F0A6F9AF_9483_44C0_BBC6_FFAD64EEC584_.wvu.PrintTitles" hidden="1" oldHidden="1">
    <formula>Основа!$5:$6</formula>
  </rdn>
  <rcv guid="{F0A6F9AF-9483-44C0-BBC6-FFAD64EEC584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C2:C3">
    <dxf>
      <fill>
        <patternFill patternType="none">
          <bgColor auto="1"/>
        </patternFill>
      </fill>
    </dxf>
  </rfmt>
  <rdn rId="0" localSheetId="1" customView="1" name="Z_2A59C259_A665_4B90_86B8_E1FA2E2579B0_.wvu.PrintArea" hidden="1" oldHidden="1">
    <formula>Основа!$A$1:$E$79</formula>
  </rdn>
  <rdn rId="0" localSheetId="1" customView="1" name="Z_2A59C259_A665_4B90_86B8_E1FA2E2579B0_.wvu.PrintTitles" hidden="1" oldHidden="1">
    <formula>Основа!$5:$6</formula>
  </rdn>
  <rcv guid="{2A59C259-A665-4B90-86B8-E1FA2E2579B0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3" sId="2" numFmtId="4">
    <oc r="B3">
      <v>3961489.57192</v>
    </oc>
    <nc r="B3">
      <v>3738670.3</v>
    </nc>
  </rcc>
  <rcv guid="{F0A6F9AF-9483-44C0-BBC6-FFAD64EEC584}" action="delete"/>
  <rdn rId="0" localSheetId="1" customView="1" name="Z_F0A6F9AF_9483_44C0_BBC6_FFAD64EEC584_.wvu.PrintArea" hidden="1" oldHidden="1">
    <formula>Основа!$A$1:$E$79</formula>
    <oldFormula>Основа!$A$1:$E$79</oldFormula>
  </rdn>
  <rdn rId="0" localSheetId="1" customView="1" name="Z_F0A6F9AF_9483_44C0_BBC6_FFAD64EEC584_.wvu.PrintTitles" hidden="1" oldHidden="1">
    <formula>Основа!$5:$6</formula>
    <oldFormula>Основа!$5:$6</oldFormula>
  </rdn>
  <rcv guid="{F0A6F9AF-9483-44C0-BBC6-FFAD64EEC584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0A6F9AF-9483-44C0-BBC6-FFAD64EEC584}" action="delete"/>
  <rdn rId="0" localSheetId="1" customView="1" name="Z_F0A6F9AF_9483_44C0_BBC6_FFAD64EEC584_.wvu.PrintArea" hidden="1" oldHidden="1">
    <formula>Основа!$A$1:$E$79</formula>
    <oldFormula>Основа!$A$1:$E$79</oldFormula>
  </rdn>
  <rdn rId="0" localSheetId="1" customView="1" name="Z_F0A6F9AF_9483_44C0_BBC6_FFAD64EEC584_.wvu.PrintTitles" hidden="1" oldHidden="1">
    <formula>Основа!$5:$6</formula>
    <oldFormula>Основа!$5:$6</oldFormula>
  </rdn>
  <rcv guid="{F0A6F9AF-9483-44C0-BBC6-FFAD64EEC584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0A6F9AF-9483-44C0-BBC6-FFAD64EEC584}" action="delete"/>
  <rdn rId="0" localSheetId="1" customView="1" name="Z_F0A6F9AF_9483_44C0_BBC6_FFAD64EEC584_.wvu.PrintArea" hidden="1" oldHidden="1">
    <formula>Основа!$A$1:$E$79</formula>
    <oldFormula>Основа!$A$1:$E$79</oldFormula>
  </rdn>
  <rdn rId="0" localSheetId="1" customView="1" name="Z_F0A6F9AF_9483_44C0_BBC6_FFAD64EEC584_.wvu.PrintTitles" hidden="1" oldHidden="1">
    <formula>Основа!$5:$6</formula>
    <oldFormula>Основа!$5:$6</oldFormula>
  </rdn>
  <rcv guid="{F0A6F9AF-9483-44C0-BBC6-FFAD64EEC584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0" sId="2" numFmtId="4">
    <oc r="C6">
      <v>446545.75003</v>
    </oc>
    <nc r="C6">
      <v>859287.90271000005</v>
    </nc>
  </rcc>
  <rfmt sheetId="1" sqref="B63:C75">
    <dxf>
      <fill>
        <patternFill patternType="none">
          <bgColor auto="1"/>
        </patternFill>
      </fill>
    </dxf>
  </rfmt>
  <rfmt sheetId="2" sqref="B9" start="0" length="0">
    <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2" sqref="C9" start="0" length="0">
    <dxf>
      <numFmt numFmtId="4" formatCode="#,##0.0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31" sId="2" odxf="1" dxf="1" numFmtId="4">
    <nc r="B9">
      <v>10426266.9</v>
    </nc>
    <ndxf>
      <font>
        <sz val="16"/>
        <color auto="1"/>
        <name val="Times New Roman"/>
        <scheme val="none"/>
      </font>
      <alignment horizontal="right" vertical="top" readingOrder="0"/>
    </ndxf>
  </rcc>
  <rcc rId="132" sId="2" odxf="1" dxf="1" numFmtId="4">
    <nc r="C9">
      <v>559582.53731000004</v>
    </nc>
    <ndxf>
      <font>
        <sz val="16"/>
        <color auto="1"/>
        <name val="Times New Roman"/>
        <scheme val="none"/>
      </font>
      <alignment horizontal="right" vertical="top" readingOrder="0"/>
    </ndxf>
  </rcc>
  <rcc rId="133" sId="2" odxf="1" dxf="1">
    <nc r="A9" t="inlineStr">
      <is>
        <t>Источники финансирования дефицита, всего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left/>
        <right/>
        <top/>
        <bottom/>
      </border>
    </odxf>
    <ndxf>
      <font>
        <sz val="16"/>
        <color theme="1"/>
        <name val="Times New Roman"/>
        <scheme val="none"/>
      </font>
      <alignment horizontal="justify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34" sId="1" numFmtId="4">
    <oc r="B60">
      <v>10426266.9</v>
    </oc>
    <nc r="B60">
      <f>Госдолг!B9</f>
    </nc>
  </rcc>
  <rcc rId="135" sId="1" numFmtId="4">
    <oc r="C60">
      <v>-3191100.6612900002</v>
    </oc>
    <nc r="C60">
      <f>Госдолг!C9</f>
    </nc>
  </rcc>
  <rfmt sheetId="1" sqref="B60:C60">
    <dxf>
      <fill>
        <patternFill patternType="none">
          <bgColor auto="1"/>
        </patternFill>
      </fill>
    </dxf>
  </rfmt>
  <rfmt sheetId="1" sqref="B61:C61">
    <dxf>
      <fill>
        <patternFill patternType="none">
          <bgColor auto="1"/>
        </patternFill>
      </fill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6" sId="2">
    <nc r="D9" t="inlineStr">
      <is>
        <t>Свод Смарт - аналитический индикатор 2024</t>
      </is>
    </nc>
  </rcc>
  <rcv guid="{F0A6F9AF-9483-44C0-BBC6-FFAD64EEC584}" action="delete"/>
  <rdn rId="0" localSheetId="1" customView="1" name="Z_F0A6F9AF_9483_44C0_BBC6_FFAD64EEC584_.wvu.PrintArea" hidden="1" oldHidden="1">
    <formula>Основа!$A$1:$E$79</formula>
    <oldFormula>Основа!$A$1:$E$79</oldFormula>
  </rdn>
  <rdn rId="0" localSheetId="1" customView="1" name="Z_F0A6F9AF_9483_44C0_BBC6_FFAD64EEC584_.wvu.PrintTitles" hidden="1" oldHidden="1">
    <formula>Основа!$5:$6</formula>
    <oldFormula>Основа!$5:$6</oldFormula>
  </rdn>
  <rcv guid="{F0A6F9AF-9483-44C0-BBC6-FFAD64EEC584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9" sId="2" odxf="1" dxf="1">
    <nc r="D5" t="inlineStr">
      <is>
        <t>L:\Отдел гос долга\___БЮДЖЕТ\_УТОЧНЕНИЯ\____I уточнение 2025\Госдолг</t>
      </is>
    </nc>
    <odxf>
      <font>
        <b val="0"/>
        <sz val="11"/>
        <color theme="1"/>
        <name val="Calibri"/>
        <scheme val="minor"/>
      </font>
    </odxf>
    <ndxf>
      <font>
        <b/>
        <sz val="11"/>
        <color theme="1"/>
        <name val="Calibri"/>
        <scheme val="minor"/>
      </font>
    </ndxf>
  </rcc>
  <rfmt sheetId="2" sqref="D5">
    <dxf>
      <alignment wrapText="1" readingOrder="0"/>
    </dxf>
  </rfmt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F0A6F9AF-9483-44C0-BBC6-FFAD64EEC584}" action="delete"/>
  <rdn rId="0" localSheetId="1" customView="1" name="Z_F0A6F9AF_9483_44C0_BBC6_FFAD64EEC584_.wvu.PrintArea" hidden="1" oldHidden="1">
    <formula>Основа!$A$1:$E$79</formula>
    <oldFormula>Основа!$A$1:$E$79</oldFormula>
  </rdn>
  <rdn rId="0" localSheetId="1" customView="1" name="Z_F0A6F9AF_9483_44C0_BBC6_FFAD64EEC584_.wvu.PrintTitles" hidden="1" oldHidden="1">
    <formula>Основа!$5:$6</formula>
    <oldFormula>Основа!$5:$6</oldFormula>
  </rdn>
  <rcv guid="{F0A6F9AF-9483-44C0-BBC6-FFAD64EEC584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2" sId="1" numFmtId="4">
    <oc r="C62">
      <v>-5176691.8682899997</v>
    </oc>
    <nc r="C62">
      <v>-1583008.6696899999</v>
    </nc>
  </rcc>
  <rfmt sheetId="1" sqref="B62:C63">
    <dxf>
      <fill>
        <patternFill patternType="none">
          <bgColor auto="1"/>
        </patternFill>
      </fill>
    </dxf>
  </rfmt>
  <rcc rId="143" sId="1">
    <oc r="D34">
      <f>IFERROR(C35/B35,0)</f>
    </oc>
    <nc r="D34">
      <f>IFERROR(C34/B34,0)</f>
    </nc>
  </rcc>
  <rcc rId="144" sId="1">
    <oc r="D35">
      <f>IFERROR(C36/B36,0)</f>
    </oc>
    <nc r="D35">
      <f>IFERROR(C35/B35,0)</f>
    </nc>
  </rcc>
  <rcc rId="145" sId="1">
    <oc r="D36">
      <f>IFERROR(C37/B37,0)</f>
    </oc>
    <nc r="D36">
      <f>IFERROR(C36/B36,0)</f>
    </nc>
  </rcc>
  <rcc rId="146" sId="1">
    <oc r="D37">
      <f>IFERROR(#REF!/#REF!,0)</f>
    </oc>
    <nc r="D37">
      <f>IFERROR(C37/B37,0)</f>
    </nc>
  </rcc>
  <rcc rId="147" sId="1">
    <oc r="D39">
      <f>IFERROR(C39/B39,0)</f>
    </oc>
    <nc r="D39">
      <f>IFERROR(C39/B39,0)</f>
    </nc>
  </rcc>
  <rcc rId="148" sId="1">
    <oc r="D40">
      <f>IFERROR(C40/B40,0)</f>
    </oc>
    <nc r="D40">
      <f>IFERROR(C40/B40,0)</f>
    </nc>
  </rcc>
  <rcc rId="149" sId="1">
    <oc r="D41">
      <f>IFERROR(C41/B41,0)</f>
    </oc>
    <nc r="D41">
      <f>IFERROR(C41/B41,0)</f>
    </nc>
  </rcc>
  <rcc rId="150" sId="1">
    <oc r="D42">
      <f>IFERROR(C42/B42,0)</f>
    </oc>
    <nc r="D42">
      <f>IFERROR(C42/B42,0)</f>
    </nc>
  </rcc>
  <rcc rId="151" sId="1">
    <oc r="D43">
      <f>IFERROR(C43/B43,0)</f>
    </oc>
    <nc r="D43">
      <f>IFERROR(C43/B43,0)</f>
    </nc>
  </rcc>
  <rcc rId="152" sId="1">
    <oc r="D44">
      <f>IFERROR(C44/B44,0)</f>
    </oc>
    <nc r="D44">
      <f>IFERROR(C44/B44,0)</f>
    </nc>
  </rcc>
  <rcc rId="153" sId="1">
    <oc r="D45">
      <f>IFERROR(C45/B45,0)</f>
    </oc>
    <nc r="D45">
      <f>IFERROR(C45/B45,0)</f>
    </nc>
  </rcc>
  <rcc rId="154" sId="1">
    <oc r="D46">
      <f>IFERROR(C46/B46,0)</f>
    </oc>
    <nc r="D46">
      <f>IFERROR(C46/B46,0)</f>
    </nc>
  </rcc>
  <rcc rId="155" sId="1">
    <oc r="D47">
      <f>IFERROR(C47/B47,0)</f>
    </oc>
    <nc r="D47">
      <f>IFERROR(C47/B47,0)</f>
    </nc>
  </rcc>
  <rcc rId="156" sId="1">
    <oc r="D48">
      <f>IFERROR(C48/B48,0)</f>
    </oc>
    <nc r="D48">
      <f>IFERROR(C48/B48,0)</f>
    </nc>
  </rcc>
  <rcc rId="157" sId="1">
    <oc r="D49">
      <f>IFERROR(C49/B49,0)</f>
    </oc>
    <nc r="D49">
      <f>IFERROR(C49/B49,0)</f>
    </nc>
  </rcc>
  <rcc rId="158" sId="1">
    <oc r="D50">
      <f>IFERROR(C50/B50,0)</f>
    </oc>
    <nc r="D50">
      <f>IFERROR(C50/B50,0)</f>
    </nc>
  </rcc>
  <rcc rId="159" sId="1">
    <oc r="D51">
      <f>IFERROR(C51/B51,0)</f>
    </oc>
    <nc r="D51">
      <f>IFERROR(C51/B51,0)</f>
    </nc>
  </rcc>
  <rcc rId="160" sId="1">
    <oc r="D52">
      <f>IFERROR(C52/B52,0)</f>
    </oc>
    <nc r="D52">
      <f>IFERROR(C52/B52,0)</f>
    </nc>
  </rcc>
  <rcc rId="161" sId="1">
    <oc r="D54">
      <f>IFERROR(C54/B54,0)</f>
    </oc>
    <nc r="D54">
      <f>IFERROR(C54/B54,0)</f>
    </nc>
  </rcc>
  <rcc rId="162" sId="1">
    <oc r="D55">
      <f>IFERROR(C55/B55,0)</f>
    </oc>
    <nc r="D55">
      <f>IFERROR(C55/B55,0)</f>
    </nc>
  </rcc>
  <rcc rId="163" sId="1">
    <oc r="D56">
      <f>IFERROR(C56/B56,0)</f>
    </oc>
    <nc r="D56">
      <f>IFERROR(C56/B56,0)</f>
    </nc>
  </rcc>
  <rcv guid="{5ED18EDF-DB7D-49F2-81AC-78A04B686196}" action="delete"/>
  <rdn rId="0" localSheetId="1" customView="1" name="Z_5ED18EDF_DB7D_49F2_81AC_78A04B686196_.wvu.PrintArea" hidden="1" oldHidden="1">
    <formula>Основа!$A$1:$E$79</formula>
    <oldFormula>Основа!$A$1:$E$79</oldFormula>
  </rdn>
  <rdn rId="0" localSheetId="1" customView="1" name="Z_5ED18EDF_DB7D_49F2_81AC_78A04B686196_.wvu.PrintTitles" hidden="1" oldHidden="1">
    <formula>Основа!$5:$6</formula>
    <oldFormula>Основа!$5:$6</oldFormula>
  </rdn>
  <rcv guid="{5ED18EDF-DB7D-49F2-81AC-78A04B686196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5ED18EDF-DB7D-49F2-81AC-78A04B686196}" action="delete"/>
  <rdn rId="0" localSheetId="1" customView="1" name="Z_5ED18EDF_DB7D_49F2_81AC_78A04B686196_.wvu.PrintArea" hidden="1" oldHidden="1">
    <formula>Основа!$A$1:$E$79</formula>
    <oldFormula>Основа!$A$1:$E$79</oldFormula>
  </rdn>
  <rdn rId="0" localSheetId="1" customView="1" name="Z_5ED18EDF_DB7D_49F2_81AC_78A04B686196_.wvu.PrintTitles" hidden="1" oldHidden="1">
    <formula>Основа!$5:$6</formula>
    <oldFormula>Основа!$5:$6</oldFormula>
  </rdn>
  <rcv guid="{5ED18EDF-DB7D-49F2-81AC-78A04B686196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8" sId="1">
    <oc r="A3" t="inlineStr">
      <is>
    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II полугодие 2025 г.</t>
      </is>
    </oc>
    <nc r="A3" t="inlineStr">
      <is>
    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I полугодие 2025 г.</t>
      </is>
    </nc>
  </rcc>
  <rcc rId="169" sId="1">
    <oc r="C5" t="inlineStr">
      <is>
        <t>Исполнено
 за II полугодие 2025 г.
(тыс. рублей)</t>
      </is>
    </oc>
    <nc r="C5" t="inlineStr">
      <is>
        <t>Исполнено
 за I полугодие 2025 г.
(тыс. рублей)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view="pageBreakPreview" zoomScale="60" zoomScaleNormal="60" workbookViewId="0">
      <pane xSplit="1" ySplit="6" topLeftCell="B64" activePane="bottomRight" state="frozen"/>
      <selection pane="topRight" activeCell="B1" sqref="B1"/>
      <selection pane="bottomLeft" activeCell="A7" sqref="A7"/>
      <selection pane="bottomRight" activeCell="C5" sqref="C5"/>
    </sheetView>
  </sheetViews>
  <sheetFormatPr defaultRowHeight="15"/>
  <cols>
    <col min="1" max="1" width="110.85546875" style="1" customWidth="1"/>
    <col min="2" max="2" width="23.28515625" style="1" bestFit="1" customWidth="1"/>
    <col min="3" max="3" width="20.85546875" style="1" customWidth="1"/>
    <col min="4" max="4" width="19.5703125" style="1" bestFit="1" customWidth="1"/>
    <col min="5" max="5" width="73" style="1" customWidth="1"/>
    <col min="6" max="6" width="9.140625" style="1"/>
    <col min="7" max="7" width="19.42578125" style="1" customWidth="1"/>
    <col min="8" max="8" width="17.85546875" style="1" customWidth="1"/>
    <col min="9" max="16384" width="9.140625" style="1"/>
  </cols>
  <sheetData>
    <row r="1" spans="1:8" ht="20.25">
      <c r="A1" s="4"/>
      <c r="B1" s="4"/>
      <c r="C1" s="4"/>
      <c r="D1" s="4"/>
      <c r="E1" s="5"/>
    </row>
    <row r="2" spans="1:8" ht="20.25">
      <c r="A2" s="35" t="s">
        <v>0</v>
      </c>
      <c r="B2" s="35"/>
      <c r="C2" s="35"/>
      <c r="D2" s="35"/>
      <c r="E2" s="35"/>
    </row>
    <row r="3" spans="1:8" ht="39.75" customHeight="1">
      <c r="A3" s="34" t="s">
        <v>80</v>
      </c>
      <c r="B3" s="34"/>
      <c r="C3" s="34"/>
      <c r="D3" s="34"/>
      <c r="E3" s="34"/>
    </row>
    <row r="4" spans="1:8" ht="20.25">
      <c r="A4" s="6"/>
      <c r="B4" s="4"/>
      <c r="C4" s="4"/>
      <c r="D4" s="4"/>
      <c r="E4" s="4"/>
    </row>
    <row r="5" spans="1:8" ht="81">
      <c r="A5" s="8" t="s">
        <v>1</v>
      </c>
      <c r="B5" s="8" t="s">
        <v>54</v>
      </c>
      <c r="C5" s="8" t="s">
        <v>81</v>
      </c>
      <c r="D5" s="8" t="s">
        <v>56</v>
      </c>
      <c r="E5" s="8" t="s">
        <v>55</v>
      </c>
    </row>
    <row r="6" spans="1:8" ht="20.25">
      <c r="A6" s="8">
        <v>1</v>
      </c>
      <c r="B6" s="8">
        <v>2</v>
      </c>
      <c r="C6" s="8">
        <v>3</v>
      </c>
      <c r="D6" s="8">
        <v>4</v>
      </c>
      <c r="E6" s="8">
        <v>5</v>
      </c>
      <c r="G6" s="9"/>
      <c r="H6" s="9"/>
    </row>
    <row r="7" spans="1:8" ht="20.25">
      <c r="A7" s="10" t="s">
        <v>2</v>
      </c>
      <c r="B7" s="25">
        <f>B9+B27</f>
        <v>104524587.7</v>
      </c>
      <c r="C7" s="26">
        <f>C9+C27</f>
        <v>48666990.299999997</v>
      </c>
      <c r="D7" s="15">
        <f>IFERROR(C7/B7,0)</f>
        <v>0.46560327451069194</v>
      </c>
      <c r="E7" s="8"/>
    </row>
    <row r="8" spans="1:8" ht="20.25">
      <c r="A8" s="11" t="s">
        <v>3</v>
      </c>
      <c r="B8" s="16"/>
      <c r="C8" s="27"/>
      <c r="D8" s="15"/>
      <c r="E8" s="8"/>
    </row>
    <row r="9" spans="1:8" ht="20.25">
      <c r="A9" s="12" t="s">
        <v>4</v>
      </c>
      <c r="B9" s="25">
        <f>SUM(B11:B25)</f>
        <v>67884342</v>
      </c>
      <c r="C9" s="26">
        <f>SUM(C11:C25)</f>
        <v>31133306.099999994</v>
      </c>
      <c r="D9" s="15">
        <f>IFERROR(C9/B9,0)</f>
        <v>0.45862278668032158</v>
      </c>
      <c r="E9" s="8" t="s">
        <v>5</v>
      </c>
    </row>
    <row r="10" spans="1:8" ht="20.25">
      <c r="A10" s="11" t="s">
        <v>3</v>
      </c>
      <c r="B10" s="16"/>
      <c r="C10" s="27"/>
      <c r="D10" s="17"/>
      <c r="E10" s="8"/>
    </row>
    <row r="11" spans="1:8" ht="20.25">
      <c r="A11" s="11" t="s">
        <v>6</v>
      </c>
      <c r="B11" s="16">
        <v>19232855</v>
      </c>
      <c r="C11" s="27">
        <v>8687152.1999999993</v>
      </c>
      <c r="D11" s="17">
        <f t="shared" ref="D11:D24" si="0">IFERROR(C11/B11,0)</f>
        <v>0.45168292486996858</v>
      </c>
      <c r="E11" s="8" t="s">
        <v>5</v>
      </c>
    </row>
    <row r="12" spans="1:8" ht="20.25">
      <c r="A12" s="11" t="s">
        <v>7</v>
      </c>
      <c r="B12" s="16">
        <v>22537634</v>
      </c>
      <c r="C12" s="27">
        <v>8875196.4000000004</v>
      </c>
      <c r="D12" s="17">
        <f t="shared" si="0"/>
        <v>0.39379450389512938</v>
      </c>
      <c r="E12" s="8" t="s">
        <v>5</v>
      </c>
    </row>
    <row r="13" spans="1:8" ht="40.5">
      <c r="A13" s="11" t="s">
        <v>8</v>
      </c>
      <c r="B13" s="16">
        <v>7772082.0999999996</v>
      </c>
      <c r="C13" s="27">
        <v>3101977.6</v>
      </c>
      <c r="D13" s="17">
        <f t="shared" si="0"/>
        <v>0.39911796608530425</v>
      </c>
      <c r="E13" s="8" t="s">
        <v>5</v>
      </c>
    </row>
    <row r="14" spans="1:8" ht="20.25">
      <c r="A14" s="11" t="s">
        <v>9</v>
      </c>
      <c r="B14" s="16">
        <v>6872099</v>
      </c>
      <c r="C14" s="27">
        <v>3866168.1999999997</v>
      </c>
      <c r="D14" s="17">
        <f t="shared" si="0"/>
        <v>0.56258913033703384</v>
      </c>
      <c r="E14" s="8" t="s">
        <v>5</v>
      </c>
    </row>
    <row r="15" spans="1:8" ht="20.25">
      <c r="A15" s="11" t="s">
        <v>10</v>
      </c>
      <c r="B15" s="16">
        <v>4684616.9000000004</v>
      </c>
      <c r="C15" s="27">
        <v>1981363.4</v>
      </c>
      <c r="D15" s="17">
        <f t="shared" si="0"/>
        <v>0.42295099947233672</v>
      </c>
      <c r="E15" s="8" t="s">
        <v>5</v>
      </c>
    </row>
    <row r="16" spans="1:8" ht="20.25">
      <c r="A16" s="11" t="s">
        <v>68</v>
      </c>
      <c r="B16" s="16">
        <v>0</v>
      </c>
      <c r="C16" s="27">
        <v>17</v>
      </c>
      <c r="D16" s="18" t="s">
        <v>5</v>
      </c>
      <c r="E16" s="8" t="s">
        <v>5</v>
      </c>
    </row>
    <row r="17" spans="1:5" ht="20.25">
      <c r="A17" s="11" t="s">
        <v>11</v>
      </c>
      <c r="B17" s="16">
        <v>168233.19999999998</v>
      </c>
      <c r="C17" s="27">
        <v>83257.899999999994</v>
      </c>
      <c r="D17" s="17">
        <f t="shared" si="0"/>
        <v>0.49489577562573855</v>
      </c>
      <c r="E17" s="8" t="s">
        <v>5</v>
      </c>
    </row>
    <row r="18" spans="1:5" ht="40.5">
      <c r="A18" s="11" t="s">
        <v>12</v>
      </c>
      <c r="B18" s="16">
        <v>2</v>
      </c>
      <c r="C18" s="16">
        <v>0</v>
      </c>
      <c r="D18" s="17">
        <f t="shared" si="0"/>
        <v>0</v>
      </c>
      <c r="E18" s="8" t="s">
        <v>5</v>
      </c>
    </row>
    <row r="19" spans="1:5" ht="40.5">
      <c r="A19" s="11" t="s">
        <v>13</v>
      </c>
      <c r="B19" s="16">
        <v>4926972.3</v>
      </c>
      <c r="C19" s="16">
        <v>3365602.2</v>
      </c>
      <c r="D19" s="17">
        <f t="shared" si="0"/>
        <v>0.683097447087332</v>
      </c>
      <c r="E19" s="8" t="s">
        <v>5</v>
      </c>
    </row>
    <row r="20" spans="1:5" ht="20.25">
      <c r="A20" s="11" t="s">
        <v>14</v>
      </c>
      <c r="B20" s="16">
        <v>99764.7</v>
      </c>
      <c r="C20" s="16">
        <v>51635.199999999997</v>
      </c>
      <c r="D20" s="17">
        <f t="shared" si="0"/>
        <v>0.51756984183784438</v>
      </c>
      <c r="E20" s="8" t="s">
        <v>5</v>
      </c>
    </row>
    <row r="21" spans="1:5" ht="20.25">
      <c r="A21" s="11" t="s">
        <v>15</v>
      </c>
      <c r="B21" s="16">
        <v>259356.3</v>
      </c>
      <c r="C21" s="16">
        <v>160108.9</v>
      </c>
      <c r="D21" s="17">
        <f t="shared" si="0"/>
        <v>0.61733183269502223</v>
      </c>
      <c r="E21" s="8" t="s">
        <v>5</v>
      </c>
    </row>
    <row r="22" spans="1:5" ht="20.25">
      <c r="A22" s="11" t="s">
        <v>16</v>
      </c>
      <c r="B22" s="16">
        <v>249191.6</v>
      </c>
      <c r="C22" s="16">
        <v>148414</v>
      </c>
      <c r="D22" s="17">
        <f t="shared" si="0"/>
        <v>0.59558187354629932</v>
      </c>
      <c r="E22" s="8" t="s">
        <v>5</v>
      </c>
    </row>
    <row r="23" spans="1:5" ht="20.25">
      <c r="A23" s="11" t="s">
        <v>17</v>
      </c>
      <c r="B23" s="16">
        <v>10</v>
      </c>
      <c r="C23" s="16">
        <v>0.4</v>
      </c>
      <c r="D23" s="17">
        <f t="shared" si="0"/>
        <v>0.04</v>
      </c>
      <c r="E23" s="8" t="s">
        <v>5</v>
      </c>
    </row>
    <row r="24" spans="1:5" ht="20.25">
      <c r="A24" s="11" t="s">
        <v>18</v>
      </c>
      <c r="B24" s="16">
        <v>1081524.8999999999</v>
      </c>
      <c r="C24" s="16">
        <v>811628.4</v>
      </c>
      <c r="D24" s="17">
        <f t="shared" si="0"/>
        <v>0.75044818662982249</v>
      </c>
      <c r="E24" s="8" t="s">
        <v>5</v>
      </c>
    </row>
    <row r="25" spans="1:5" ht="20.25">
      <c r="A25" s="11" t="s">
        <v>19</v>
      </c>
      <c r="B25" s="16">
        <v>0</v>
      </c>
      <c r="C25" s="16">
        <v>784.3</v>
      </c>
      <c r="D25" s="18" t="s">
        <v>5</v>
      </c>
      <c r="E25" s="8" t="s">
        <v>5</v>
      </c>
    </row>
    <row r="26" spans="1:5" ht="20.25">
      <c r="A26" s="11"/>
      <c r="B26" s="16"/>
      <c r="C26" s="16"/>
      <c r="D26" s="17"/>
      <c r="E26" s="8"/>
    </row>
    <row r="27" spans="1:5" ht="20.25">
      <c r="A27" s="12" t="s">
        <v>20</v>
      </c>
      <c r="B27" s="25">
        <v>36640245.700000003</v>
      </c>
      <c r="C27" s="25">
        <v>17533684.199999999</v>
      </c>
      <c r="D27" s="15">
        <f>IFERROR(C27/B27,0)</f>
        <v>0.4785362069774548</v>
      </c>
      <c r="E27" s="8" t="s">
        <v>5</v>
      </c>
    </row>
    <row r="28" spans="1:5" ht="20.25">
      <c r="A28" s="11" t="s">
        <v>3</v>
      </c>
      <c r="B28" s="16"/>
      <c r="C28" s="16"/>
      <c r="D28" s="15"/>
      <c r="E28" s="8"/>
    </row>
    <row r="29" spans="1:5" ht="20.25">
      <c r="A29" s="11" t="s">
        <v>21</v>
      </c>
      <c r="B29" s="16">
        <v>18598460.699999999</v>
      </c>
      <c r="C29" s="16">
        <v>9299230.1999999993</v>
      </c>
      <c r="D29" s="17">
        <f>IFERROR(C29/B29,0)</f>
        <v>0.49999999193481637</v>
      </c>
      <c r="E29" s="8" t="s">
        <v>5</v>
      </c>
    </row>
    <row r="30" spans="1:5" ht="20.25">
      <c r="A30" s="11" t="s">
        <v>22</v>
      </c>
      <c r="B30" s="16">
        <v>0</v>
      </c>
      <c r="C30" s="16">
        <v>0</v>
      </c>
      <c r="D30" s="17">
        <f>IFERROR(C30/B30,0)</f>
        <v>0</v>
      </c>
      <c r="E30" s="8" t="s">
        <v>5</v>
      </c>
    </row>
    <row r="31" spans="1:5" ht="20.25">
      <c r="A31" s="11"/>
      <c r="B31" s="16"/>
      <c r="C31" s="16"/>
      <c r="D31" s="16"/>
      <c r="E31" s="8"/>
    </row>
    <row r="32" spans="1:5" ht="20.25">
      <c r="A32" s="10" t="s">
        <v>23</v>
      </c>
      <c r="B32" s="25">
        <v>114950854.56044</v>
      </c>
      <c r="C32" s="25">
        <v>49226572.80951</v>
      </c>
      <c r="D32" s="15">
        <f>IFERROR(C32/B32,0)</f>
        <v>0.42824016400528075</v>
      </c>
      <c r="E32" s="8"/>
    </row>
    <row r="33" spans="1:5" ht="20.25">
      <c r="A33" s="11" t="s">
        <v>3</v>
      </c>
      <c r="D33" s="17"/>
      <c r="E33" s="8"/>
    </row>
    <row r="34" spans="1:5" ht="20.25">
      <c r="A34" s="13" t="s">
        <v>24</v>
      </c>
      <c r="B34" s="16">
        <v>6971049.9867099999</v>
      </c>
      <c r="C34" s="16">
        <v>1150294.11873</v>
      </c>
      <c r="D34" s="17">
        <f>IFERROR(C34/B34,0)</f>
        <v>0.16501016646315622</v>
      </c>
      <c r="E34" s="8" t="s">
        <v>5</v>
      </c>
    </row>
    <row r="35" spans="1:5" ht="20.25">
      <c r="A35" s="13" t="s">
        <v>25</v>
      </c>
      <c r="B35" s="16">
        <v>40618.300000000003</v>
      </c>
      <c r="C35" s="16">
        <v>16541.128089999998</v>
      </c>
      <c r="D35" s="17">
        <f t="shared" ref="D35:D37" si="1">IFERROR(C35/B35,0)</f>
        <v>0.40723339209174181</v>
      </c>
      <c r="E35" s="8" t="s">
        <v>5</v>
      </c>
    </row>
    <row r="36" spans="1:5" ht="20.25">
      <c r="A36" s="13" t="s">
        <v>26</v>
      </c>
      <c r="B36" s="16">
        <v>1272972.37509</v>
      </c>
      <c r="C36" s="16">
        <v>330217.86309</v>
      </c>
      <c r="D36" s="17">
        <f t="shared" si="1"/>
        <v>0.25940693572918533</v>
      </c>
      <c r="E36" s="8" t="s">
        <v>5</v>
      </c>
    </row>
    <row r="37" spans="1:5" ht="20.25">
      <c r="A37" s="13" t="s">
        <v>27</v>
      </c>
      <c r="B37" s="16">
        <v>19790567.543230001</v>
      </c>
      <c r="C37" s="16">
        <v>6397273.5987200001</v>
      </c>
      <c r="D37" s="17">
        <f t="shared" si="1"/>
        <v>0.32324861754196599</v>
      </c>
      <c r="E37" s="8" t="s">
        <v>5</v>
      </c>
    </row>
    <row r="38" spans="1:5" ht="20.25">
      <c r="A38" s="11" t="s">
        <v>28</v>
      </c>
      <c r="B38" s="16"/>
      <c r="C38" s="16"/>
      <c r="D38" s="17"/>
      <c r="E38" s="8"/>
    </row>
    <row r="39" spans="1:5" ht="20.25">
      <c r="A39" s="11" t="s">
        <v>29</v>
      </c>
      <c r="B39" s="16">
        <v>4392722.95206</v>
      </c>
      <c r="C39" s="16">
        <v>2040385.4208800001</v>
      </c>
      <c r="D39" s="17">
        <f>IFERROR(C39/B39,0)</f>
        <v>0.46449217106285889</v>
      </c>
      <c r="E39" s="8" t="s">
        <v>5</v>
      </c>
    </row>
    <row r="40" spans="1:5" ht="20.25">
      <c r="A40" s="11" t="s">
        <v>69</v>
      </c>
      <c r="B40" s="16">
        <v>213695.39684999999</v>
      </c>
      <c r="C40" s="16">
        <v>93141.605389999997</v>
      </c>
      <c r="D40" s="17">
        <f t="shared" ref="D40:D56" si="2">IFERROR(C40/B40,0)</f>
        <v>0.43586154293898632</v>
      </c>
      <c r="E40" s="8"/>
    </row>
    <row r="41" spans="1:5" ht="20.25">
      <c r="A41" s="11" t="s">
        <v>30</v>
      </c>
      <c r="B41" s="16">
        <v>1231072.9439600001</v>
      </c>
      <c r="C41" s="16">
        <v>458361.15506999998</v>
      </c>
      <c r="D41" s="17">
        <f t="shared" si="2"/>
        <v>0.37232656059809649</v>
      </c>
      <c r="E41" s="8" t="s">
        <v>5</v>
      </c>
    </row>
    <row r="42" spans="1:5" ht="20.25">
      <c r="A42" s="11" t="s">
        <v>31</v>
      </c>
      <c r="B42" s="16">
        <v>8766085.60568</v>
      </c>
      <c r="C42" s="16">
        <v>2671011.4488300001</v>
      </c>
      <c r="D42" s="17">
        <f t="shared" si="2"/>
        <v>0.30469830765733269</v>
      </c>
      <c r="E42" s="8" t="s">
        <v>5</v>
      </c>
    </row>
    <row r="43" spans="1:5" ht="20.25">
      <c r="A43" s="11" t="s">
        <v>57</v>
      </c>
      <c r="B43" s="16">
        <v>6716798.48379</v>
      </c>
      <c r="C43" s="16">
        <v>1446944.5676300002</v>
      </c>
      <c r="D43" s="17">
        <f t="shared" si="2"/>
        <v>0.21542176248431258</v>
      </c>
      <c r="E43" s="8" t="s">
        <v>5</v>
      </c>
    </row>
    <row r="44" spans="1:5" ht="20.25">
      <c r="A44" s="11" t="s">
        <v>58</v>
      </c>
      <c r="B44" s="16">
        <v>380436.33795000002</v>
      </c>
      <c r="C44" s="16">
        <v>67238.563739999998</v>
      </c>
      <c r="D44" s="17">
        <f t="shared" si="2"/>
        <v>0.17674064497181924</v>
      </c>
      <c r="E44" s="8" t="s">
        <v>5</v>
      </c>
    </row>
    <row r="45" spans="1:5" ht="20.25">
      <c r="A45" s="11" t="s">
        <v>32</v>
      </c>
      <c r="B45" s="16">
        <v>31777781.602880001</v>
      </c>
      <c r="C45" s="16">
        <v>16277671.88321</v>
      </c>
      <c r="D45" s="17">
        <f t="shared" si="2"/>
        <v>0.51223436823339374</v>
      </c>
      <c r="E45" s="8" t="s">
        <v>5</v>
      </c>
    </row>
    <row r="46" spans="1:5" ht="20.25">
      <c r="A46" s="11" t="s">
        <v>59</v>
      </c>
      <c r="B46" s="16">
        <v>3328102.9733699998</v>
      </c>
      <c r="C46" s="16">
        <v>1365524.3140399999</v>
      </c>
      <c r="D46" s="17">
        <f t="shared" si="2"/>
        <v>0.41030110094739203</v>
      </c>
      <c r="E46" s="8" t="s">
        <v>5</v>
      </c>
    </row>
    <row r="47" spans="1:5" ht="20.25">
      <c r="A47" s="11" t="s">
        <v>60</v>
      </c>
      <c r="B47" s="16">
        <v>9837366.5410799999</v>
      </c>
      <c r="C47" s="16">
        <v>3227813.6758400002</v>
      </c>
      <c r="D47" s="17">
        <f t="shared" si="2"/>
        <v>0.32811765855840858</v>
      </c>
      <c r="E47" s="8" t="s">
        <v>5</v>
      </c>
    </row>
    <row r="48" spans="1:5" ht="20.25">
      <c r="A48" s="11" t="s">
        <v>61</v>
      </c>
      <c r="B48" s="16">
        <v>26995430.128860001</v>
      </c>
      <c r="C48" s="16">
        <v>15629401.94499</v>
      </c>
      <c r="D48" s="17">
        <f t="shared" si="2"/>
        <v>0.57896473108169066</v>
      </c>
      <c r="E48" s="8" t="s">
        <v>5</v>
      </c>
    </row>
    <row r="49" spans="1:8" ht="20.25">
      <c r="A49" s="11" t="s">
        <v>62</v>
      </c>
      <c r="B49" s="16">
        <v>2873677.2010999997</v>
      </c>
      <c r="C49" s="16">
        <v>1210060.45257</v>
      </c>
      <c r="D49" s="17">
        <f t="shared" si="2"/>
        <v>0.42108433477037965</v>
      </c>
      <c r="E49" s="8" t="s">
        <v>5</v>
      </c>
    </row>
    <row r="50" spans="1:8" ht="20.25">
      <c r="A50" s="11" t="s">
        <v>63</v>
      </c>
      <c r="B50" s="16">
        <v>314192.2</v>
      </c>
      <c r="C50" s="16">
        <v>154532.33646000002</v>
      </c>
      <c r="D50" s="17">
        <f t="shared" si="2"/>
        <v>0.49184014262607417</v>
      </c>
      <c r="E50" s="8" t="s">
        <v>5</v>
      </c>
    </row>
    <row r="51" spans="1:8" ht="20.25">
      <c r="A51" s="11" t="s">
        <v>33</v>
      </c>
      <c r="B51" s="16">
        <v>172761.4</v>
      </c>
      <c r="C51" s="16">
        <v>0</v>
      </c>
      <c r="D51" s="17">
        <f t="shared" si="2"/>
        <v>0</v>
      </c>
      <c r="E51" s="8" t="s">
        <v>5</v>
      </c>
    </row>
    <row r="52" spans="1:8" ht="40.5">
      <c r="A52" s="11" t="s">
        <v>34</v>
      </c>
      <c r="B52" s="16">
        <v>4479099.4863799997</v>
      </c>
      <c r="C52" s="16">
        <v>1953058.3624</v>
      </c>
      <c r="D52" s="17">
        <f t="shared" si="2"/>
        <v>0.43603817426668912</v>
      </c>
      <c r="E52" s="8" t="s">
        <v>5</v>
      </c>
    </row>
    <row r="53" spans="1:8" ht="20.25">
      <c r="A53" s="11" t="s">
        <v>3</v>
      </c>
      <c r="B53" s="16"/>
      <c r="C53" s="16"/>
      <c r="D53" s="17"/>
      <c r="E53" s="8"/>
    </row>
    <row r="54" spans="1:8" ht="40.5">
      <c r="A54" s="11" t="s">
        <v>35</v>
      </c>
      <c r="B54" s="16">
        <v>2419905.2000000002</v>
      </c>
      <c r="C54" s="16">
        <v>1209952.8</v>
      </c>
      <c r="D54" s="17">
        <f t="shared" si="2"/>
        <v>0.50000008264786566</v>
      </c>
      <c r="E54" s="8" t="s">
        <v>5</v>
      </c>
    </row>
    <row r="55" spans="1:8" ht="40.5">
      <c r="A55" s="11" t="s">
        <v>36</v>
      </c>
      <c r="B55" s="16">
        <v>120000</v>
      </c>
      <c r="C55" s="16">
        <v>60000</v>
      </c>
      <c r="D55" s="17">
        <f t="shared" si="2"/>
        <v>0.5</v>
      </c>
      <c r="E55" s="8" t="s">
        <v>5</v>
      </c>
    </row>
    <row r="56" spans="1:8" ht="20.25">
      <c r="A56" s="11" t="s">
        <v>37</v>
      </c>
      <c r="B56" s="16">
        <v>1939194.2863800002</v>
      </c>
      <c r="C56" s="16">
        <v>683105.56239999994</v>
      </c>
      <c r="D56" s="17">
        <f t="shared" si="2"/>
        <v>0.3522625696650491</v>
      </c>
      <c r="E56" s="8" t="s">
        <v>5</v>
      </c>
    </row>
    <row r="57" spans="1:8" ht="20.25">
      <c r="A57" s="11"/>
      <c r="B57" s="16"/>
      <c r="C57" s="16"/>
      <c r="D57" s="17"/>
      <c r="E57" s="8"/>
    </row>
    <row r="58" spans="1:8" ht="348" customHeight="1">
      <c r="A58" s="11" t="s">
        <v>64</v>
      </c>
      <c r="B58" s="17">
        <v>0.15359999999999999</v>
      </c>
      <c r="C58" s="16" t="s">
        <v>5</v>
      </c>
      <c r="D58" s="16" t="s">
        <v>5</v>
      </c>
      <c r="E58" s="19" t="s">
        <v>70</v>
      </c>
      <c r="H58" s="9"/>
    </row>
    <row r="59" spans="1:8" ht="20.25">
      <c r="A59" s="14"/>
      <c r="B59" s="16"/>
      <c r="C59" s="16"/>
      <c r="D59" s="16"/>
      <c r="E59" s="8"/>
    </row>
    <row r="60" spans="1:8" ht="20.25">
      <c r="A60" s="14" t="s">
        <v>38</v>
      </c>
      <c r="B60" s="16">
        <f>Госдолг!B9</f>
        <v>10426266.9</v>
      </c>
      <c r="C60" s="16">
        <f>Госдолг!C9</f>
        <v>559582.53731000004</v>
      </c>
      <c r="D60" s="17">
        <f>IFERROR(C60/B60,0)</f>
        <v>5.3670459683897026E-2</v>
      </c>
      <c r="E60" s="8" t="s">
        <v>5</v>
      </c>
    </row>
    <row r="61" spans="1:8" ht="20.25">
      <c r="A61" s="14" t="s">
        <v>28</v>
      </c>
      <c r="B61" s="16"/>
      <c r="C61" s="16"/>
      <c r="D61" s="17"/>
      <c r="E61" s="8"/>
    </row>
    <row r="62" spans="1:8" ht="40.5">
      <c r="A62" s="11" t="s">
        <v>65</v>
      </c>
      <c r="B62" s="16">
        <v>9089931.5999999996</v>
      </c>
      <c r="C62" s="16">
        <v>-1583008.6696899999</v>
      </c>
      <c r="D62" s="17">
        <f>IFERROR(C62/B62,0)</f>
        <v>-0.17414967893597791</v>
      </c>
      <c r="E62" s="8" t="s">
        <v>5</v>
      </c>
    </row>
    <row r="63" spans="1:8" ht="47.25" customHeight="1">
      <c r="A63" s="11" t="s">
        <v>39</v>
      </c>
      <c r="B63" s="16">
        <v>0</v>
      </c>
      <c r="C63" s="16">
        <v>0</v>
      </c>
      <c r="D63" s="16" t="s">
        <v>5</v>
      </c>
      <c r="E63" s="8" t="s">
        <v>5</v>
      </c>
    </row>
    <row r="64" spans="1:8" ht="20.25">
      <c r="A64" s="11" t="s">
        <v>67</v>
      </c>
      <c r="B64" s="16">
        <v>0</v>
      </c>
      <c r="C64" s="16">
        <v>0</v>
      </c>
      <c r="D64" s="16" t="s">
        <v>5</v>
      </c>
      <c r="E64" s="8" t="s">
        <v>5</v>
      </c>
    </row>
    <row r="65" spans="1:5" ht="20.25">
      <c r="A65" s="11"/>
      <c r="B65" s="16"/>
      <c r="C65" s="16"/>
      <c r="D65" s="17"/>
      <c r="E65" s="8"/>
    </row>
    <row r="66" spans="1:5" ht="20.25">
      <c r="A66" s="11" t="s">
        <v>66</v>
      </c>
      <c r="B66" s="16">
        <v>0</v>
      </c>
      <c r="C66" s="16">
        <v>0</v>
      </c>
      <c r="D66" s="16" t="s">
        <v>5</v>
      </c>
      <c r="E66" s="8" t="s">
        <v>5</v>
      </c>
    </row>
    <row r="67" spans="1:5" ht="20.25">
      <c r="A67" s="11" t="s">
        <v>3</v>
      </c>
      <c r="B67" s="16"/>
      <c r="C67" s="16"/>
      <c r="D67" s="17"/>
      <c r="E67" s="8"/>
    </row>
    <row r="68" spans="1:5" ht="20.25">
      <c r="A68" s="11" t="s">
        <v>40</v>
      </c>
      <c r="B68" s="16">
        <v>0</v>
      </c>
      <c r="C68" s="16">
        <v>0</v>
      </c>
      <c r="D68" s="16" t="s">
        <v>5</v>
      </c>
      <c r="E68" s="8" t="s">
        <v>5</v>
      </c>
    </row>
    <row r="69" spans="1:5" ht="20.25">
      <c r="A69" s="11" t="s">
        <v>41</v>
      </c>
      <c r="B69" s="16">
        <v>0</v>
      </c>
      <c r="C69" s="16">
        <v>0</v>
      </c>
      <c r="D69" s="16" t="s">
        <v>5</v>
      </c>
      <c r="E69" s="8" t="s">
        <v>5</v>
      </c>
    </row>
    <row r="70" spans="1:5" ht="20.25">
      <c r="A70" s="11"/>
      <c r="B70" s="16"/>
      <c r="C70" s="16"/>
      <c r="D70" s="17"/>
      <c r="E70" s="8"/>
    </row>
    <row r="71" spans="1:5" ht="81">
      <c r="A71" s="11" t="s">
        <v>42</v>
      </c>
      <c r="B71" s="28">
        <f>Госдолг!B2/Основа!B9</f>
        <v>0.26267485512343924</v>
      </c>
      <c r="C71" s="28">
        <f>Госдолг!C2/Основа!B9</f>
        <v>0.2392317337747783</v>
      </c>
      <c r="D71" s="16" t="s">
        <v>5</v>
      </c>
      <c r="E71" s="8" t="s">
        <v>43</v>
      </c>
    </row>
    <row r="72" spans="1:5" ht="40.5">
      <c r="A72" s="11" t="s">
        <v>44</v>
      </c>
      <c r="B72" s="28">
        <f>Госдолг!B3/Основа!B32</f>
        <v>3.2524075739117232E-2</v>
      </c>
      <c r="C72" s="28">
        <f>Госдолг!C3/Основа!C32</f>
        <v>7.9818784182369956E-2</v>
      </c>
      <c r="D72" s="16" t="s">
        <v>5</v>
      </c>
      <c r="E72" s="8" t="s">
        <v>45</v>
      </c>
    </row>
    <row r="73" spans="1:5" ht="81">
      <c r="A73" s="11" t="s">
        <v>46</v>
      </c>
      <c r="B73" s="29">
        <f>Госдолг!B5/(Основа!B32-Госдолг!B6)</f>
        <v>1.5250569936689298E-3</v>
      </c>
      <c r="C73" s="29">
        <f>Госдолг!C5/(Основа!C32-Госдолг!C6)</f>
        <v>0</v>
      </c>
      <c r="D73" s="16" t="s">
        <v>5</v>
      </c>
      <c r="E73" s="8" t="s">
        <v>45</v>
      </c>
    </row>
    <row r="74" spans="1:5" ht="40.5">
      <c r="A74" s="11" t="s">
        <v>47</v>
      </c>
      <c r="B74" s="30" t="s">
        <v>5</v>
      </c>
      <c r="C74" s="28">
        <v>0</v>
      </c>
      <c r="D74" s="16" t="s">
        <v>5</v>
      </c>
      <c r="E74" s="8" t="s">
        <v>48</v>
      </c>
    </row>
    <row r="75" spans="1:5" ht="40.5">
      <c r="A75" s="11" t="s">
        <v>49</v>
      </c>
      <c r="B75" s="28">
        <f>Госдолг!B8/Основа!B32</f>
        <v>8.2680733747853754E-3</v>
      </c>
      <c r="C75" s="28">
        <v>0</v>
      </c>
      <c r="D75" s="16" t="s">
        <v>5</v>
      </c>
      <c r="E75" s="8" t="s">
        <v>50</v>
      </c>
    </row>
    <row r="76" spans="1:5" ht="20.25">
      <c r="A76" s="7"/>
      <c r="B76" s="4"/>
      <c r="C76" s="4"/>
      <c r="D76" s="4"/>
      <c r="E76" s="4"/>
    </row>
    <row r="77" spans="1:5" ht="20.25">
      <c r="A77" s="7" t="s">
        <v>51</v>
      </c>
      <c r="B77" s="4"/>
      <c r="C77" s="4"/>
      <c r="D77" s="4"/>
      <c r="E77" s="4"/>
    </row>
    <row r="78" spans="1:5" ht="20.25">
      <c r="A78" s="7" t="s">
        <v>52</v>
      </c>
      <c r="B78" s="4"/>
      <c r="C78" s="4"/>
      <c r="D78" s="4"/>
      <c r="E78" s="4"/>
    </row>
    <row r="79" spans="1:5" ht="15.75">
      <c r="A79" s="3" t="s">
        <v>53</v>
      </c>
    </row>
    <row r="80" spans="1:5" ht="15.75">
      <c r="A80" s="3"/>
    </row>
    <row r="81" spans="1:1" ht="15.75">
      <c r="A81" s="2"/>
    </row>
  </sheetData>
  <customSheetViews>
    <customSheetView guid="{F0A6F9AF-9483-44C0-BBC6-FFAD64EEC584}" scale="60" showPageBreaks="1" printArea="1" view="pageBreakPreview">
      <pane xSplit="1" ySplit="6" topLeftCell="B43" activePane="bottomRight" state="frozen"/>
      <selection pane="bottomRight" activeCell="B59" sqref="B59"/>
      <pageMargins left="0.7" right="0.32" top="0.41" bottom="0.19685039370078741" header="0.26" footer="0.23622047244094491"/>
      <pageSetup paperSize="9" scale="35" fitToHeight="0" orientation="portrait" horizontalDpi="4294967294" verticalDpi="4294967294" r:id="rId1"/>
      <headerFooter differentFirst="1">
        <oddHeader>&amp;C&amp;P</oddHeader>
      </headerFooter>
    </customSheetView>
    <customSheetView guid="{2A59C259-A665-4B90-86B8-E1FA2E2579B0}" scale="60" showPageBreaks="1" printArea="1" view="pageBreakPreview">
      <pane xSplit="1" ySplit="6" topLeftCell="B61" activePane="bottomRight" state="frozen"/>
      <selection pane="bottomRight" activeCell="C72" sqref="C72"/>
      <pageMargins left="0.7" right="0.32" top="0.41" bottom="0.19685039370078741" header="0.26" footer="0.23622047244094491"/>
      <pageSetup paperSize="9" scale="35" fitToHeight="0" orientation="portrait" horizontalDpi="4294967294" verticalDpi="4294967294" r:id="rId2"/>
      <headerFooter differentFirst="1">
        <oddHeader>&amp;C&amp;P</oddHeader>
      </headerFooter>
    </customSheetView>
    <customSheetView guid="{61B79A2B-9CA0-4FF5-98E8-E5FB37437C68}" scale="60" showPageBreaks="1" printArea="1" view="pageBreakPreview">
      <pane xSplit="1" ySplit="6" topLeftCell="B7" activePane="bottomRight" state="frozen"/>
      <selection pane="bottomRight" sqref="A1:E31"/>
      <pageMargins left="0.7" right="0.32" top="0.41" bottom="0.19685039370078741" header="0.26" footer="0.23622047244094491"/>
      <pageSetup paperSize="9" scale="35" fitToHeight="0" orientation="portrait" horizontalDpi="4294967294" verticalDpi="4294967294" r:id="rId3"/>
      <headerFooter differentFirst="1">
        <oddHeader>&amp;C&amp;P</oddHeader>
      </headerFooter>
    </customSheetView>
    <customSheetView guid="{5ED18EDF-DB7D-49F2-81AC-78A04B686196}" scale="60" showPageBreaks="1" fitToPage="1" printArea="1" view="pageBreakPreview">
      <pane xSplit="1" ySplit="6" topLeftCell="B64" activePane="bottomRight" state="frozen"/>
      <selection pane="bottomRight" activeCell="D21" sqref="D21"/>
      <pageMargins left="0.47244094488188981" right="0.31496062992125984" top="0.51" bottom="0.4" header="0.27559055118110237" footer="0.25"/>
      <pageSetup paperSize="9" scale="56" fitToHeight="0" orientation="landscape" horizontalDpi="4294967294" verticalDpi="4294967294" r:id="rId4"/>
      <headerFooter differentFirst="1">
        <oddHeader>&amp;C&amp;P</oddHeader>
      </headerFooter>
    </customSheetView>
  </customSheetViews>
  <mergeCells count="2">
    <mergeCell ref="A3:E3"/>
    <mergeCell ref="A2:E2"/>
  </mergeCells>
  <pageMargins left="0.47244094488188981" right="0.31496062992125984" top="0.51" bottom="0.4" header="0.27559055118110237" footer="0.25"/>
  <pageSetup paperSize="9" scale="57" fitToHeight="0" orientation="landscape" horizontalDpi="4294967294" verticalDpi="4294967294" r:id="rId5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Normal="77" workbookViewId="0">
      <selection activeCell="B3" sqref="B3"/>
    </sheetView>
  </sheetViews>
  <sheetFormatPr defaultRowHeight="15"/>
  <cols>
    <col min="1" max="1" width="66.5703125" customWidth="1"/>
    <col min="2" max="2" width="19.85546875" customWidth="1"/>
    <col min="3" max="3" width="22.5703125" customWidth="1"/>
    <col min="4" max="4" width="34.5703125" customWidth="1"/>
  </cols>
  <sheetData>
    <row r="1" spans="1:5" ht="81">
      <c r="A1" s="8" t="s">
        <v>1</v>
      </c>
      <c r="B1" s="8" t="s">
        <v>54</v>
      </c>
      <c r="C1" s="8" t="s">
        <v>77</v>
      </c>
    </row>
    <row r="2" spans="1:5" ht="60.75">
      <c r="A2" s="22" t="s">
        <v>74</v>
      </c>
      <c r="B2" s="20">
        <v>17831509.700000003</v>
      </c>
      <c r="C2" s="23">
        <v>16240088.83282</v>
      </c>
    </row>
    <row r="3" spans="1:5" ht="81">
      <c r="A3" s="22" t="s">
        <v>73</v>
      </c>
      <c r="B3" s="20">
        <v>3738670.3</v>
      </c>
      <c r="C3" s="23">
        <v>3929205.1911200001</v>
      </c>
      <c r="E3" t="s">
        <v>72</v>
      </c>
    </row>
    <row r="4" spans="1:5" ht="121.5">
      <c r="A4" s="24" t="s">
        <v>46</v>
      </c>
      <c r="B4" s="23"/>
      <c r="C4" s="23"/>
    </row>
    <row r="5" spans="1:5" ht="45">
      <c r="A5" s="22" t="s">
        <v>75</v>
      </c>
      <c r="B5" s="23">
        <v>172761.4</v>
      </c>
      <c r="C5" s="23">
        <v>0</v>
      </c>
      <c r="D5" s="33" t="s">
        <v>79</v>
      </c>
    </row>
    <row r="6" spans="1:5" ht="40.5">
      <c r="A6" s="22" t="s">
        <v>76</v>
      </c>
      <c r="B6" s="23">
        <v>1668924.3</v>
      </c>
      <c r="C6" s="23">
        <v>859287.90271000005</v>
      </c>
    </row>
    <row r="7" spans="1:5" ht="60.75">
      <c r="A7" s="22" t="s">
        <v>47</v>
      </c>
      <c r="B7" s="20"/>
      <c r="C7" s="20"/>
    </row>
    <row r="8" spans="1:5" ht="121.5">
      <c r="A8" s="22" t="s">
        <v>71</v>
      </c>
      <c r="B8" s="21">
        <v>950422.1</v>
      </c>
      <c r="C8" s="20"/>
    </row>
    <row r="9" spans="1:5" ht="20.25">
      <c r="A9" s="32" t="s">
        <v>38</v>
      </c>
      <c r="B9" s="31">
        <v>10426266.9</v>
      </c>
      <c r="C9" s="31">
        <v>559582.53731000004</v>
      </c>
      <c r="D9" t="s">
        <v>78</v>
      </c>
    </row>
  </sheetData>
  <customSheetViews>
    <customSheetView guid="{F0A6F9AF-9483-44C0-BBC6-FFAD64EEC584}">
      <selection activeCell="F10" sqref="F10"/>
      <pageMargins left="0.7" right="0.7" top="0.75" bottom="0.75" header="0.3" footer="0.3"/>
      <pageSetup paperSize="9" orientation="portrait" horizontalDpi="4294967294" verticalDpi="4294967294" r:id="rId1"/>
    </customSheetView>
    <customSheetView guid="{2A59C259-A665-4B90-86B8-E1FA2E2579B0}" scale="77">
      <selection activeCell="C8" sqref="C8"/>
      <pageMargins left="0.7" right="0.7" top="0.75" bottom="0.75" header="0.3" footer="0.3"/>
      <pageSetup paperSize="9" orientation="portrait" horizontalDpi="4294967294" verticalDpi="4294967294" r:id="rId2"/>
    </customSheetView>
    <customSheetView guid="{61B79A2B-9CA0-4FF5-98E8-E5FB37437C68}">
      <selection activeCell="B3" sqref="B3"/>
      <pageMargins left="0.7" right="0.7" top="0.75" bottom="0.75" header="0.3" footer="0.3"/>
      <pageSetup paperSize="9" orientation="portrait" horizontalDpi="4294967294" verticalDpi="4294967294" r:id="rId3"/>
    </customSheetView>
    <customSheetView guid="{5ED18EDF-DB7D-49F2-81AC-78A04B686196}">
      <selection activeCell="B3" sqref="B3"/>
      <pageMargins left="0.7" right="0.7" top="0.75" bottom="0.75" header="0.3" footer="0.3"/>
      <pageSetup paperSize="9" orientation="portrait" horizontalDpi="4294967294" verticalDpi="4294967294" r:id="rId4"/>
    </customSheetView>
  </customSheetViews>
  <pageMargins left="0.7" right="0.7" top="0.75" bottom="0.75" header="0.3" footer="0.3"/>
  <pageSetup paperSize="9" orientation="portrait" horizontalDpi="4294967294" verticalDpi="4294967294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Основа</vt:lpstr>
      <vt:lpstr>Госдолг</vt:lpstr>
      <vt:lpstr>Основа!Заголовки_для_печати</vt:lpstr>
      <vt:lpstr>Основа!Область_печати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Галяутдинов Никита Олегович</cp:lastModifiedBy>
  <cp:lastPrinted>2025-07-24T06:10:29Z</cp:lastPrinted>
  <dcterms:created xsi:type="dcterms:W3CDTF">2006-09-16T00:00:00Z</dcterms:created>
  <dcterms:modified xsi:type="dcterms:W3CDTF">2025-07-24T06:13:26Z</dcterms:modified>
</cp:coreProperties>
</file>