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14510" yWindow="-20" windowWidth="14310" windowHeight="11020"/>
  </bookViews>
  <sheets>
    <sheet name="(В2)консолид" sheetId="7" r:id="rId1"/>
  </sheets>
  <definedNames>
    <definedName name="_xlnm._FilterDatabase" localSheetId="0" hidden="1">'(В2)консолид'!$B$34:$H$39</definedName>
    <definedName name="Z_5F91FB67_31C0_4899_8CA6_E21FC093F513_.wvu.Cols" localSheetId="0" hidden="1">'(В2)консолид'!#REF!</definedName>
    <definedName name="Z_5F91FB67_31C0_4899_8CA6_E21FC093F513_.wvu.FilterData" localSheetId="0" hidden="1">'(В2)консолид'!$B$5:$G$39</definedName>
    <definedName name="Z_5F91FB67_31C0_4899_8CA6_E21FC093F513_.wvu.PrintArea" localSheetId="0" hidden="1">'(В2)консолид'!$B$1:$G$39</definedName>
    <definedName name="_xlnm.Print_Titles" localSheetId="0">'(В2)консолид'!$5:$5</definedName>
    <definedName name="_xlnm.Print_Area" localSheetId="0">'(В2)консолид'!$A$1:$G$39</definedName>
  </definedNames>
  <calcPr calcId="145621"/>
</workbook>
</file>

<file path=xl/calcChain.xml><?xml version="1.0" encoding="utf-8"?>
<calcChain xmlns="http://schemas.openxmlformats.org/spreadsheetml/2006/main">
  <c r="F35" i="7" l="1"/>
  <c r="F29" i="7"/>
  <c r="F22" i="7"/>
  <c r="F16" i="7"/>
  <c r="F8" i="7" s="1"/>
  <c r="F7" i="7" s="1"/>
  <c r="F6" i="7" s="1"/>
  <c r="F9" i="7"/>
  <c r="D29" i="7" l="1"/>
  <c r="D35" i="7" l="1"/>
  <c r="C35" i="7"/>
  <c r="C29" i="7"/>
  <c r="D22" i="7"/>
  <c r="C22" i="7"/>
  <c r="D16" i="7"/>
  <c r="C16" i="7"/>
  <c r="D9" i="7"/>
  <c r="C9" i="7"/>
  <c r="C8" i="7" l="1"/>
  <c r="C7" i="7" s="1"/>
  <c r="C6" i="7" s="1"/>
  <c r="D8" i="7"/>
  <c r="D7" i="7" s="1"/>
  <c r="D6" i="7" s="1"/>
  <c r="G12" i="7" l="1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E20" i="7" l="1"/>
  <c r="E21" i="7"/>
  <c r="E35" i="7" l="1"/>
  <c r="E36" i="7"/>
  <c r="E37" i="7"/>
  <c r="E38" i="7"/>
  <c r="E39" i="7"/>
  <c r="E32" i="7"/>
  <c r="E33" i="7"/>
  <c r="E34" i="7"/>
  <c r="G7" i="7"/>
  <c r="G8" i="7"/>
  <c r="G9" i="7"/>
  <c r="G10" i="7"/>
  <c r="G11" i="7"/>
  <c r="G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2" i="7"/>
  <c r="E23" i="7"/>
  <c r="E24" i="7"/>
  <c r="E25" i="7"/>
  <c r="E27" i="7"/>
  <c r="E28" i="7"/>
  <c r="E29" i="7"/>
  <c r="E30" i="7"/>
  <c r="E31" i="7"/>
  <c r="E6" i="7"/>
</calcChain>
</file>

<file path=xl/sharedStrings.xml><?xml version="1.0" encoding="utf-8"?>
<sst xmlns="http://schemas.openxmlformats.org/spreadsheetml/2006/main" count="70" uniqueCount="70">
  <si>
    <t>тыс. рублей</t>
  </si>
  <si>
    <t>Наименование доходов</t>
  </si>
  <si>
    <t>НАЛОГОВЫЕ И НЕНАЛОГОВЫЕ ДОХОДЫ</t>
  </si>
  <si>
    <t>НАЛОГОВЫЕ ДОХОДЫ</t>
  </si>
  <si>
    <t>НАЛОГИ НА ПРИБЫЛЬ, ДОХОДЫ</t>
  </si>
  <si>
    <t>Налог на прибыль организаций</t>
  </si>
  <si>
    <t>Налог на доходы физических лиц</t>
  </si>
  <si>
    <t>Акцизы по подакцизным товарам (продукции), производимым на территории Российской Федерации</t>
  </si>
  <si>
    <t>Акцизы на алкогольную продукцию</t>
  </si>
  <si>
    <t>Акцизы на нефтепродукты</t>
  </si>
  <si>
    <t>НАЛОГИ НА СОВОКУПНЫЙ ДОХОД</t>
  </si>
  <si>
    <t>Налог, взимаемый в связи с применением упрощенной системы налогообложения</t>
  </si>
  <si>
    <t>НАЛОГИ НА ИМУЩЕСТВО</t>
  </si>
  <si>
    <t>Налог на имущество организаций</t>
  </si>
  <si>
    <t>Транспортный налог</t>
  </si>
  <si>
    <t>Налог на игорный бизнес</t>
  </si>
  <si>
    <t>ЗАДОЛЖЕННОСТЬ И ПЕРЕРАСЧЕТЫ ПО ОТМЕНЕННЫМ НАЛОГАМ, СБОРАМ И ИНЫМ ОБЯЗАТЕЛЬНЫМ ПЛАТЕЖАМ</t>
  </si>
  <si>
    <t>НЕНАЛОГОВЫЕ ДОХОДЫ</t>
  </si>
  <si>
    <t>Субсидии бюджетам бюджетной системы Российской Федерации (межбюджетные субсидии)</t>
  </si>
  <si>
    <t>Субвенции бюджетам субъектов Российской Федерации и муниципальных образований</t>
  </si>
  <si>
    <t>Иные межбюджетные трансферты</t>
  </si>
  <si>
    <t>Код бюджетной классификации (без указания кода главного администратора доходов бюджета)</t>
  </si>
  <si>
    <t>ДОХОДЫ БЮДЖЕТА - ВСЕГО</t>
  </si>
  <si>
    <t>ПРОЧИЕ НАЛОГОВЫЕ ДОХОДЫ</t>
  </si>
  <si>
    <t>БЕЗВОЗМЕЗДНЫЕ ПОСТУПЛЕНИЯ</t>
  </si>
  <si>
    <t>НАЛОГИ НА ТОВАРЫ (РАБОТЫ, УСЛУГИ), РЕАЛИЗУЕМЫЕ НА ТЕРРИТОРИИ РОССИЙСКОЙ ФЕДЕРАЦИИ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</si>
  <si>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</si>
  <si>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</si>
  <si>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2 00 00000 00 0000 000</t>
  </si>
  <si>
    <t>2 02 00000 00 0000 000</t>
  </si>
  <si>
    <t>1 00 00000 00 0000 000</t>
  </si>
  <si>
    <t>1 01 00000 00 0000 000</t>
  </si>
  <si>
    <t>1 01 01000 00 0000 110</t>
  </si>
  <si>
    <t>1 01 02000 01 0000 110</t>
  </si>
  <si>
    <t>1 03 00000 00 0000 000</t>
  </si>
  <si>
    <t>1 03 02000 01 0000 110</t>
  </si>
  <si>
    <t>1 05 00000 00 0000 000</t>
  </si>
  <si>
    <t>1 05 01000 00 0000 110</t>
  </si>
  <si>
    <t>1 06 00000 00 0000 000</t>
  </si>
  <si>
    <t>1 06 02000 02 0000 110</t>
  </si>
  <si>
    <t>1 06 04000 02 0000 110</t>
  </si>
  <si>
    <t>1 06 05000 02 0000 110</t>
  </si>
  <si>
    <t>Утвержденные бюджетные назначения (годовой план), тыс. руб.</t>
  </si>
  <si>
    <t>1 05 02000 02 0000 110</t>
  </si>
  <si>
    <t>1 05 03000 01 0000 110</t>
  </si>
  <si>
    <t>1 05 04000 02 0000 110</t>
  </si>
  <si>
    <t>Единый налог на вмененный доход для отдельных видов деятельности</t>
  </si>
  <si>
    <t>Единый сельскохозяйственный налог</t>
  </si>
  <si>
    <t>Налог, взимаемый в связи с применением патентной системы налогообложения</t>
  </si>
  <si>
    <t>1 06 01000 00 0000 110</t>
  </si>
  <si>
    <t>Налог на имущество физических лиц</t>
  </si>
  <si>
    <t>1 06 06000 00 0000 110</t>
  </si>
  <si>
    <t>Земельный налог</t>
  </si>
  <si>
    <t>Темп роста к соответствующему периоду прошлого года, %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</si>
  <si>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</si>
  <si>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</si>
  <si>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</si>
  <si>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1 07 04000 01 0000 110</t>
  </si>
  <si>
    <t>Налог на добычу полезных ископаемых</t>
  </si>
  <si>
    <t>Сборы за пользование объектами животного мира и за пользование объектами водных биологических ресурсов</t>
  </si>
  <si>
    <t>1 05 06000 02 0000 110</t>
  </si>
  <si>
    <t>Налог на профессиональный доход</t>
  </si>
  <si>
    <t>2 02 10000 00 0000 150</t>
  </si>
  <si>
    <t>2 02 20000 00 0000 150</t>
  </si>
  <si>
    <t>2 02 30000 00 0000 150</t>
  </si>
  <si>
    <t>2 02 40000 00 0000 150</t>
  </si>
  <si>
    <t>Фактически исполнено по состоянию на 01.10.2023, тыс. руб.</t>
  </si>
  <si>
    <t>Сведения об исполнении доходов консолидированного бюджета Чувашской Республики по состоянию на 01.10.2024</t>
  </si>
  <si>
    <t>Фактически исполнено по состоянию на 01.10.2024, тыс. руб.</t>
  </si>
  <si>
    <t>% исполнения годового плана по состоянию на 01.10.2024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</si>
</sst>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i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5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6" fillId="0" borderId="11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34" borderId="0"/>
    <xf numFmtId="0" fontId="1" fillId="9" borderId="10" applyNumberFormat="0" applyFont="0" applyAlignment="0" applyProtection="0"/>
    <xf numFmtId="4" fontId="26" fillId="0" borderId="12">
      <alignment horizontal="right"/>
    </xf>
  </cellStyleXfs>
  <cellXfs count="31">
    <xf numFmtId="0" fontId="0" fillId="0" borderId="0" xfId="0"/>
    <xf numFmtId="0" fontId="3" fillId="0" borderId="0" xfId="1" applyFont="1" applyProtection="1"/>
    <xf numFmtId="0" fontId="3" fillId="0" borderId="0" xfId="1" applyFont="1" applyAlignment="1" applyProtection="1">
      <alignment horizontal="center" vertical="center"/>
    </xf>
    <xf numFmtId="0" fontId="4" fillId="2" borderId="1" xfId="1" applyFont="1" applyFill="1" applyBorder="1" applyAlignment="1" applyProtection="1">
      <alignment wrapText="1"/>
    </xf>
    <xf numFmtId="164" fontId="4" fillId="2" borderId="1" xfId="1" applyNumberFormat="1" applyFont="1" applyFill="1" applyBorder="1" applyProtection="1"/>
    <xf numFmtId="0" fontId="4" fillId="2" borderId="0" xfId="1" applyFont="1" applyFill="1" applyProtection="1"/>
    <xf numFmtId="0" fontId="3" fillId="2" borderId="1" xfId="1" applyFont="1" applyFill="1" applyBorder="1" applyAlignment="1" applyProtection="1">
      <alignment wrapText="1"/>
    </xf>
    <xf numFmtId="164" fontId="3" fillId="2" borderId="1" xfId="1" applyNumberFormat="1" applyFont="1" applyFill="1" applyBorder="1" applyProtection="1"/>
    <xf numFmtId="0" fontId="3" fillId="2" borderId="0" xfId="1" applyFont="1" applyFill="1" applyProtection="1"/>
    <xf numFmtId="0" fontId="4" fillId="2" borderId="1" xfId="1" applyFont="1" applyFill="1" applyBorder="1" applyAlignment="1" applyProtection="1">
      <alignment vertical="top" wrapText="1"/>
    </xf>
    <xf numFmtId="0" fontId="3" fillId="0" borderId="0" xfId="1" applyFont="1" applyAlignment="1" applyProtection="1">
      <alignment wrapText="1"/>
    </xf>
    <xf numFmtId="164" fontId="3" fillId="0" borderId="1" xfId="1" applyNumberFormat="1" applyFont="1" applyFill="1" applyBorder="1" applyProtection="1"/>
    <xf numFmtId="0" fontId="3" fillId="0" borderId="0" xfId="1" applyFont="1" applyFill="1" applyProtection="1"/>
    <xf numFmtId="0" fontId="3" fillId="0" borderId="1" xfId="1" applyFont="1" applyFill="1" applyBorder="1" applyAlignment="1" applyProtection="1">
      <alignment wrapText="1"/>
    </xf>
    <xf numFmtId="0" fontId="3" fillId="0" borderId="2" xfId="1" applyFont="1" applyBorder="1" applyAlignment="1" applyProtection="1"/>
    <xf numFmtId="0" fontId="3" fillId="0" borderId="2" xfId="1" applyFont="1" applyFill="1" applyBorder="1" applyAlignment="1" applyProtection="1"/>
    <xf numFmtId="164" fontId="3" fillId="2" borderId="0" xfId="1" applyNumberFormat="1" applyFont="1" applyFill="1" applyProtection="1"/>
    <xf numFmtId="0" fontId="3" fillId="0" borderId="2" xfId="1" applyFont="1" applyBorder="1" applyAlignment="1" applyProtection="1">
      <alignment horizontal="right"/>
    </xf>
    <xf numFmtId="0" fontId="3" fillId="0" borderId="1" xfId="1" applyFont="1" applyFill="1" applyBorder="1" applyAlignment="1" applyProtection="1">
      <alignment horizontal="left" wrapText="1" indent="1"/>
    </xf>
    <xf numFmtId="0" fontId="3" fillId="0" borderId="1" xfId="1" applyFont="1" applyBorder="1" applyAlignment="1" applyProtection="1">
      <alignment horizontal="center" vertical="center" wrapText="1"/>
    </xf>
    <xf numFmtId="0" fontId="23" fillId="0" borderId="1" xfId="1" applyFont="1" applyFill="1" applyBorder="1" applyAlignment="1" applyProtection="1">
      <alignment horizontal="left" wrapText="1" indent="1"/>
    </xf>
    <xf numFmtId="164" fontId="23" fillId="0" borderId="1" xfId="1" applyNumberFormat="1" applyFont="1" applyFill="1" applyBorder="1" applyProtection="1"/>
    <xf numFmtId="0" fontId="23" fillId="0" borderId="0" xfId="1" applyFont="1" applyProtection="1"/>
    <xf numFmtId="0" fontId="3" fillId="0" borderId="1" xfId="1" applyFont="1" applyFill="1" applyBorder="1" applyAlignment="1" applyProtection="1">
      <alignment horizontal="left" wrapText="1"/>
    </xf>
    <xf numFmtId="0" fontId="3" fillId="2" borderId="1" xfId="1" applyFont="1" applyFill="1" applyBorder="1" applyAlignment="1" applyProtection="1">
      <alignment horizontal="left" vertical="top" wrapText="1"/>
    </xf>
    <xf numFmtId="3" fontId="3" fillId="2" borderId="1" xfId="1" applyNumberFormat="1" applyFont="1" applyFill="1" applyBorder="1" applyAlignment="1" applyProtection="1">
      <alignment horizontal="left" vertical="top" wrapText="1" indent="1"/>
    </xf>
    <xf numFmtId="3" fontId="4" fillId="2" borderId="1" xfId="1" applyNumberFormat="1" applyFont="1" applyFill="1" applyBorder="1" applyAlignment="1" applyProtection="1">
      <alignment horizontal="left" vertical="top" wrapText="1" indent="1"/>
    </xf>
    <xf numFmtId="0" fontId="24" fillId="0" borderId="0" xfId="1" applyFont="1" applyProtection="1"/>
    <xf numFmtId="164" fontId="25" fillId="0" borderId="1" xfId="1" applyNumberFormat="1" applyFont="1" applyFill="1" applyBorder="1" applyProtection="1"/>
    <xf numFmtId="0" fontId="3" fillId="0" borderId="1" xfId="1" applyFont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center" wrapText="1"/>
    </xf>
  </cellXfs>
  <cellStyles count="45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xl45" xfId="4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3" xfId="42"/>
    <cellStyle name="Плохой" xfId="8" builtinId="27" customBuiltin="1"/>
    <cellStyle name="Пояснение" xfId="16" builtinId="53" customBuiltin="1"/>
    <cellStyle name="Примечание 2" xfId="4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H39"/>
  <sheetViews>
    <sheetView tabSelected="1" view="pageBreakPreview" zoomScale="85" zoomScaleNormal="70" zoomScaleSheetLayoutView="85" workbookViewId="0">
      <pane xSplit="2" ySplit="5" topLeftCell="C6" activePane="bottomRight" state="frozen"/>
      <selection pane="topRight" activeCell="B1" sqref="B1"/>
      <selection pane="bottomLeft" activeCell="A8" sqref="A8"/>
      <selection pane="bottomRight" activeCell="A6" sqref="A6"/>
    </sheetView>
  </sheetViews>
  <sheetFormatPr defaultColWidth="8.81640625" defaultRowHeight="14" x14ac:dyDescent="0.3"/>
  <cols>
    <col min="1" max="1" width="27.453125" style="1" customWidth="1"/>
    <col min="2" max="2" width="31" style="10" customWidth="1"/>
    <col min="3" max="3" width="18.54296875" style="1" customWidth="1"/>
    <col min="4" max="4" width="19.1796875" style="1" customWidth="1"/>
    <col min="5" max="5" width="14.26953125" style="1" customWidth="1"/>
    <col min="6" max="6" width="19.1796875" style="12" customWidth="1"/>
    <col min="7" max="7" width="15.453125" style="12" customWidth="1"/>
    <col min="8" max="8" width="15.7265625" style="1" customWidth="1"/>
    <col min="9" max="16384" width="8.81640625" style="1"/>
  </cols>
  <sheetData>
    <row r="1" spans="1:7" s="27" customFormat="1" ht="26.25" customHeight="1" x14ac:dyDescent="0.35">
      <c r="A1" s="30" t="s">
        <v>67</v>
      </c>
      <c r="B1" s="30"/>
      <c r="C1" s="30"/>
      <c r="D1" s="30"/>
      <c r="E1" s="30"/>
      <c r="F1" s="30"/>
      <c r="G1" s="30"/>
    </row>
    <row r="2" spans="1:7" x14ac:dyDescent="0.3">
      <c r="B2" s="1"/>
      <c r="C2" s="14"/>
      <c r="D2" s="14"/>
      <c r="E2" s="14"/>
      <c r="F2" s="15"/>
      <c r="G2" s="17" t="s">
        <v>0</v>
      </c>
    </row>
    <row r="3" spans="1:7" s="2" customFormat="1" ht="34.5" customHeight="1" x14ac:dyDescent="0.35">
      <c r="A3" s="29" t="s">
        <v>21</v>
      </c>
      <c r="B3" s="29" t="s">
        <v>1</v>
      </c>
      <c r="C3" s="29" t="s">
        <v>42</v>
      </c>
      <c r="D3" s="29" t="s">
        <v>68</v>
      </c>
      <c r="E3" s="29" t="s">
        <v>69</v>
      </c>
      <c r="F3" s="29" t="s">
        <v>66</v>
      </c>
      <c r="G3" s="29" t="s">
        <v>53</v>
      </c>
    </row>
    <row r="4" spans="1:7" s="2" customFormat="1" ht="34.5" customHeight="1" x14ac:dyDescent="0.35">
      <c r="A4" s="29"/>
      <c r="B4" s="29"/>
      <c r="C4" s="29"/>
      <c r="D4" s="29"/>
      <c r="E4" s="29"/>
      <c r="F4" s="29"/>
      <c r="G4" s="29"/>
    </row>
    <row r="5" spans="1:7" s="2" customFormat="1" x14ac:dyDescent="0.35">
      <c r="A5" s="19">
        <v>1</v>
      </c>
      <c r="B5" s="19">
        <v>2</v>
      </c>
      <c r="C5" s="19">
        <v>3</v>
      </c>
      <c r="D5" s="19">
        <v>4</v>
      </c>
      <c r="E5" s="19">
        <v>5</v>
      </c>
      <c r="F5" s="19">
        <v>6</v>
      </c>
      <c r="G5" s="19">
        <v>7</v>
      </c>
    </row>
    <row r="6" spans="1:7" s="2" customFormat="1" x14ac:dyDescent="0.3">
      <c r="A6" s="3"/>
      <c r="B6" s="3" t="s">
        <v>22</v>
      </c>
      <c r="C6" s="4">
        <f>C7+C34</f>
        <v>108294429.33000001</v>
      </c>
      <c r="D6" s="4">
        <f>D7+D34</f>
        <v>86445269.764680013</v>
      </c>
      <c r="E6" s="4">
        <f>D6/C6*100</f>
        <v>79.824299642652733</v>
      </c>
      <c r="F6" s="4">
        <f>F7+F34</f>
        <v>77741125.999999985</v>
      </c>
      <c r="G6" s="4">
        <f>D6/F6*100</f>
        <v>111.19631810411394</v>
      </c>
    </row>
    <row r="7" spans="1:7" s="5" customFormat="1" ht="28" x14ac:dyDescent="0.3">
      <c r="A7" s="26" t="s">
        <v>30</v>
      </c>
      <c r="B7" s="3" t="s">
        <v>2</v>
      </c>
      <c r="C7" s="4">
        <f>C8+C33</f>
        <v>70697075.930000007</v>
      </c>
      <c r="D7" s="4">
        <f>D8+D33</f>
        <v>56978476.964680016</v>
      </c>
      <c r="E7" s="4">
        <f t="shared" ref="E7:E39" si="0">D7/C7*100</f>
        <v>80.595238509010869</v>
      </c>
      <c r="F7" s="4">
        <f>F8+F33</f>
        <v>46852980.29999999</v>
      </c>
      <c r="G7" s="4">
        <f t="shared" ref="G7:G39" si="1">D7/F7*100</f>
        <v>121.61121149571787</v>
      </c>
    </row>
    <row r="8" spans="1:7" s="5" customFormat="1" x14ac:dyDescent="0.3">
      <c r="A8" s="3"/>
      <c r="B8" s="3" t="s">
        <v>3</v>
      </c>
      <c r="C8" s="4">
        <f>C9+C12+C16+C22+C29+C32</f>
        <v>63852322.230000004</v>
      </c>
      <c r="D8" s="4">
        <f>D9+D12+D16+D22+D29+D32</f>
        <v>50842781.364680015</v>
      </c>
      <c r="E8" s="4">
        <f t="shared" si="0"/>
        <v>79.625579131705166</v>
      </c>
      <c r="F8" s="4">
        <f>F9+F12+F16+F22+F29+F32</f>
        <v>43127062.499999993</v>
      </c>
      <c r="G8" s="4">
        <f t="shared" si="1"/>
        <v>117.89066636448986</v>
      </c>
    </row>
    <row r="9" spans="1:7" s="8" customFormat="1" ht="28" x14ac:dyDescent="0.3">
      <c r="A9" s="25" t="s">
        <v>31</v>
      </c>
      <c r="B9" s="6" t="s">
        <v>4</v>
      </c>
      <c r="C9" s="7">
        <f>C10+C11</f>
        <v>43295032.100000001</v>
      </c>
      <c r="D9" s="7">
        <f>D10+D11</f>
        <v>35049065.5</v>
      </c>
      <c r="E9" s="7">
        <f t="shared" si="0"/>
        <v>80.954012042411676</v>
      </c>
      <c r="F9" s="7">
        <f>F10+F11</f>
        <v>29588913.5</v>
      </c>
      <c r="G9" s="7">
        <f t="shared" si="1"/>
        <v>118.45337105737255</v>
      </c>
    </row>
    <row r="10" spans="1:7" x14ac:dyDescent="0.3">
      <c r="A10" s="18" t="s">
        <v>32</v>
      </c>
      <c r="B10" s="23" t="s">
        <v>5</v>
      </c>
      <c r="C10" s="11">
        <v>17208452</v>
      </c>
      <c r="D10" s="11">
        <v>15728752.800000001</v>
      </c>
      <c r="E10" s="11">
        <f t="shared" si="0"/>
        <v>91.401323024290633</v>
      </c>
      <c r="F10" s="11">
        <v>14005045</v>
      </c>
      <c r="G10" s="11">
        <f t="shared" si="1"/>
        <v>112.30776338098165</v>
      </c>
    </row>
    <row r="11" spans="1:7" ht="16.5" customHeight="1" x14ac:dyDescent="0.3">
      <c r="A11" s="18" t="s">
        <v>33</v>
      </c>
      <c r="B11" s="23" t="s">
        <v>6</v>
      </c>
      <c r="C11" s="11">
        <v>26086580.100000001</v>
      </c>
      <c r="D11" s="11">
        <v>19320312.699999999</v>
      </c>
      <c r="E11" s="11">
        <f t="shared" si="0"/>
        <v>74.062267364820272</v>
      </c>
      <c r="F11" s="11">
        <v>15583868.5</v>
      </c>
      <c r="G11" s="11">
        <f t="shared" si="1"/>
        <v>123.97635863007956</v>
      </c>
    </row>
    <row r="12" spans="1:7" ht="70" x14ac:dyDescent="0.3">
      <c r="A12" s="26" t="s">
        <v>34</v>
      </c>
      <c r="B12" s="6" t="s">
        <v>25</v>
      </c>
      <c r="C12" s="7">
        <v>7794769.5999999996</v>
      </c>
      <c r="D12" s="7">
        <v>5434479.7000000002</v>
      </c>
      <c r="E12" s="7">
        <f t="shared" si="0"/>
        <v>69.719568106285024</v>
      </c>
      <c r="F12" s="7">
        <v>5394065.2999999998</v>
      </c>
      <c r="G12" s="7">
        <f t="shared" si="1"/>
        <v>100.74923824151702</v>
      </c>
    </row>
    <row r="13" spans="1:7" s="8" customFormat="1" ht="45.75" customHeight="1" x14ac:dyDescent="0.3">
      <c r="A13" s="6" t="s">
        <v>35</v>
      </c>
      <c r="B13" s="6" t="s">
        <v>7</v>
      </c>
      <c r="C13" s="7">
        <v>7794769.5999999996</v>
      </c>
      <c r="D13" s="7">
        <v>5434479.7000000002</v>
      </c>
      <c r="E13" s="7">
        <f t="shared" si="0"/>
        <v>69.719568106285024</v>
      </c>
      <c r="F13" s="7">
        <v>5394065.2999999998</v>
      </c>
      <c r="G13" s="7">
        <f t="shared" si="1"/>
        <v>100.74923824151702</v>
      </c>
    </row>
    <row r="14" spans="1:7" s="22" customFormat="1" ht="27.65" customHeight="1" x14ac:dyDescent="0.3">
      <c r="A14" s="20"/>
      <c r="B14" s="20" t="s">
        <v>8</v>
      </c>
      <c r="C14" s="21">
        <v>1574857</v>
      </c>
      <c r="D14" s="21">
        <v>960469.4</v>
      </c>
      <c r="E14" s="21">
        <f t="shared" si="0"/>
        <v>60.987721424865882</v>
      </c>
      <c r="F14" s="21">
        <v>996065.5</v>
      </c>
      <c r="G14" s="21">
        <f t="shared" si="1"/>
        <v>96.426329392996749</v>
      </c>
    </row>
    <row r="15" spans="1:7" s="22" customFormat="1" ht="13.9" customHeight="1" x14ac:dyDescent="0.3">
      <c r="A15" s="20"/>
      <c r="B15" s="20" t="s">
        <v>9</v>
      </c>
      <c r="C15" s="21">
        <v>4827507.2</v>
      </c>
      <c r="D15" s="21">
        <v>3450806.5</v>
      </c>
      <c r="E15" s="21">
        <f t="shared" si="0"/>
        <v>71.482161642348245</v>
      </c>
      <c r="F15" s="21">
        <v>3443876.2</v>
      </c>
      <c r="G15" s="21">
        <f t="shared" si="1"/>
        <v>100.2012354567217</v>
      </c>
    </row>
    <row r="16" spans="1:7" s="8" customFormat="1" ht="28" x14ac:dyDescent="0.3">
      <c r="A16" s="26" t="s">
        <v>36</v>
      </c>
      <c r="B16" s="6" t="s">
        <v>10</v>
      </c>
      <c r="C16" s="7">
        <f>SUM(C17:C21)</f>
        <v>6757578.6000000006</v>
      </c>
      <c r="D16" s="7">
        <f>SUM(D17:D21)</f>
        <v>6275510.2000000002</v>
      </c>
      <c r="E16" s="7">
        <f t="shared" si="0"/>
        <v>92.866255377332934</v>
      </c>
      <c r="F16" s="7">
        <f>SUM(F17:F21)</f>
        <v>4570269.3000000007</v>
      </c>
      <c r="G16" s="7">
        <f t="shared" si="1"/>
        <v>137.31160656112758</v>
      </c>
    </row>
    <row r="17" spans="1:7" ht="41.5" customHeight="1" x14ac:dyDescent="0.3">
      <c r="A17" s="13" t="s">
        <v>37</v>
      </c>
      <c r="B17" s="13" t="s">
        <v>11</v>
      </c>
      <c r="C17" s="11">
        <v>6202911</v>
      </c>
      <c r="D17" s="11">
        <v>5674549.7999999998</v>
      </c>
      <c r="E17" s="11">
        <f t="shared" si="0"/>
        <v>91.482044478793895</v>
      </c>
      <c r="F17" s="11">
        <v>4256954.5</v>
      </c>
      <c r="G17" s="11">
        <f t="shared" si="1"/>
        <v>133.300691844369</v>
      </c>
    </row>
    <row r="18" spans="1:7" ht="30.75" customHeight="1" x14ac:dyDescent="0.3">
      <c r="A18" s="13" t="s">
        <v>43</v>
      </c>
      <c r="B18" s="13" t="s">
        <v>46</v>
      </c>
      <c r="C18" s="11">
        <v>339</v>
      </c>
      <c r="D18" s="11">
        <v>522</v>
      </c>
      <c r="E18" s="11">
        <f t="shared" si="0"/>
        <v>153.98230088495575</v>
      </c>
      <c r="F18" s="11">
        <v>-6344.5</v>
      </c>
      <c r="G18" s="11">
        <f t="shared" si="1"/>
        <v>-8.227598707541965</v>
      </c>
    </row>
    <row r="19" spans="1:7" ht="27.75" customHeight="1" x14ac:dyDescent="0.3">
      <c r="A19" s="13" t="s">
        <v>44</v>
      </c>
      <c r="B19" s="13" t="s">
        <v>47</v>
      </c>
      <c r="C19" s="11">
        <v>94042.4</v>
      </c>
      <c r="D19" s="11">
        <v>114589.4</v>
      </c>
      <c r="E19" s="11">
        <f t="shared" si="0"/>
        <v>121.84865550007231</v>
      </c>
      <c r="F19" s="11">
        <v>72383.899999999994</v>
      </c>
      <c r="G19" s="11">
        <f t="shared" si="1"/>
        <v>158.30785575245326</v>
      </c>
    </row>
    <row r="20" spans="1:7" ht="41.5" customHeight="1" x14ac:dyDescent="0.3">
      <c r="A20" s="13" t="s">
        <v>45</v>
      </c>
      <c r="B20" s="13" t="s">
        <v>48</v>
      </c>
      <c r="C20" s="11">
        <v>228600.2</v>
      </c>
      <c r="D20" s="11">
        <v>264777.5</v>
      </c>
      <c r="E20" s="11">
        <f t="shared" si="0"/>
        <v>115.8255767055322</v>
      </c>
      <c r="F20" s="11">
        <v>115322.2</v>
      </c>
      <c r="G20" s="11">
        <f t="shared" si="1"/>
        <v>229.59803056133165</v>
      </c>
    </row>
    <row r="21" spans="1:7" ht="17.25" customHeight="1" x14ac:dyDescent="0.3">
      <c r="A21" s="13" t="s">
        <v>60</v>
      </c>
      <c r="B21" s="13" t="s">
        <v>61</v>
      </c>
      <c r="C21" s="11">
        <v>231686</v>
      </c>
      <c r="D21" s="11">
        <v>221071.5</v>
      </c>
      <c r="E21" s="11">
        <f t="shared" si="0"/>
        <v>95.418583772864991</v>
      </c>
      <c r="F21" s="11">
        <v>131953.20000000001</v>
      </c>
      <c r="G21" s="11">
        <f t="shared" si="1"/>
        <v>167.53780885950471</v>
      </c>
    </row>
    <row r="22" spans="1:7" s="8" customFormat="1" ht="13.9" customHeight="1" x14ac:dyDescent="0.3">
      <c r="A22" s="26" t="s">
        <v>38</v>
      </c>
      <c r="B22" s="6" t="s">
        <v>12</v>
      </c>
      <c r="C22" s="7">
        <f>SUM(C23:C27)</f>
        <v>5674705</v>
      </c>
      <c r="D22" s="7">
        <f>SUM(D23:D27)</f>
        <v>3799008.2000000007</v>
      </c>
      <c r="E22" s="7">
        <f t="shared" si="0"/>
        <v>66.946355801755345</v>
      </c>
      <c r="F22" s="7">
        <f>SUM(F23:F27)</f>
        <v>3314229.8000000003</v>
      </c>
      <c r="G22" s="7">
        <f t="shared" si="1"/>
        <v>114.62718125339408</v>
      </c>
    </row>
    <row r="23" spans="1:7" s="8" customFormat="1" ht="28" x14ac:dyDescent="0.3">
      <c r="A23" s="13" t="s">
        <v>49</v>
      </c>
      <c r="B23" s="23" t="s">
        <v>50</v>
      </c>
      <c r="C23" s="11">
        <v>486047.2</v>
      </c>
      <c r="D23" s="11">
        <v>153330.6</v>
      </c>
      <c r="E23" s="11">
        <f t="shared" si="0"/>
        <v>31.546442403124637</v>
      </c>
      <c r="F23" s="11">
        <v>55400</v>
      </c>
      <c r="G23" s="11">
        <f t="shared" si="1"/>
        <v>276.77003610108306</v>
      </c>
    </row>
    <row r="24" spans="1:7" ht="13.9" customHeight="1" x14ac:dyDescent="0.3">
      <c r="A24" s="13" t="s">
        <v>39</v>
      </c>
      <c r="B24" s="23" t="s">
        <v>13</v>
      </c>
      <c r="C24" s="11">
        <v>3232858</v>
      </c>
      <c r="D24" s="11">
        <v>2686057.7</v>
      </c>
      <c r="E24" s="11">
        <f t="shared" si="0"/>
        <v>83.086164007203536</v>
      </c>
      <c r="F24" s="11">
        <v>2549083.1</v>
      </c>
      <c r="G24" s="11">
        <f t="shared" si="1"/>
        <v>105.37348507783054</v>
      </c>
    </row>
    <row r="25" spans="1:7" ht="13.9" customHeight="1" x14ac:dyDescent="0.3">
      <c r="A25" s="13" t="s">
        <v>40</v>
      </c>
      <c r="B25" s="23" t="s">
        <v>14</v>
      </c>
      <c r="C25" s="11">
        <v>1221037.5</v>
      </c>
      <c r="D25" s="11">
        <v>483409.7</v>
      </c>
      <c r="E25" s="11">
        <f t="shared" si="0"/>
        <v>39.590078109804161</v>
      </c>
      <c r="F25" s="11">
        <v>292493.5</v>
      </c>
      <c r="G25" s="11">
        <f t="shared" si="1"/>
        <v>165.27194621418937</v>
      </c>
    </row>
    <row r="26" spans="1:7" ht="13.9" customHeight="1" x14ac:dyDescent="0.3">
      <c r="A26" s="13" t="s">
        <v>41</v>
      </c>
      <c r="B26" s="23" t="s">
        <v>15</v>
      </c>
      <c r="C26" s="11"/>
      <c r="D26" s="11"/>
      <c r="E26" s="11"/>
      <c r="F26" s="11"/>
      <c r="G26" s="11"/>
    </row>
    <row r="27" spans="1:7" ht="13.5" customHeight="1" x14ac:dyDescent="0.3">
      <c r="A27" s="13" t="s">
        <v>51</v>
      </c>
      <c r="B27" s="23" t="s">
        <v>52</v>
      </c>
      <c r="C27" s="11">
        <v>734762.3</v>
      </c>
      <c r="D27" s="11">
        <v>476210.2</v>
      </c>
      <c r="E27" s="11">
        <f t="shared" si="0"/>
        <v>64.811463516840746</v>
      </c>
      <c r="F27" s="11">
        <v>417253.2</v>
      </c>
      <c r="G27" s="11">
        <f t="shared" si="1"/>
        <v>114.12978977752597</v>
      </c>
    </row>
    <row r="28" spans="1:7" ht="285" hidden="1" customHeight="1" x14ac:dyDescent="0.3">
      <c r="A28" s="13"/>
      <c r="B28" s="13" t="s">
        <v>16</v>
      </c>
      <c r="C28" s="11"/>
      <c r="D28" s="11"/>
      <c r="E28" s="11" t="e">
        <f t="shared" si="0"/>
        <v>#DIV/0!</v>
      </c>
      <c r="F28" s="11"/>
      <c r="G28" s="11" t="e">
        <f t="shared" si="1"/>
        <v>#DIV/0!</v>
      </c>
    </row>
    <row r="29" spans="1:7" ht="64.5" customHeight="1" x14ac:dyDescent="0.3">
      <c r="A29" s="26" t="s">
        <v>54</v>
      </c>
      <c r="B29" s="6" t="s">
        <v>55</v>
      </c>
      <c r="C29" s="7">
        <f>C30+C31</f>
        <v>37785.43</v>
      </c>
      <c r="D29" s="7">
        <f>D30+D31</f>
        <v>29522.564679999999</v>
      </c>
      <c r="E29" s="7">
        <f t="shared" si="0"/>
        <v>78.1321389752611</v>
      </c>
      <c r="F29" s="7">
        <f>F30+F31</f>
        <v>37630.199999999997</v>
      </c>
      <c r="G29" s="7">
        <f t="shared" si="1"/>
        <v>78.454445312541537</v>
      </c>
    </row>
    <row r="30" spans="1:7" ht="28" x14ac:dyDescent="0.3">
      <c r="A30" s="13" t="s">
        <v>56</v>
      </c>
      <c r="B30" s="13" t="s">
        <v>58</v>
      </c>
      <c r="C30" s="28">
        <v>37382.129999999997</v>
      </c>
      <c r="D30" s="28">
        <v>29143.714649999998</v>
      </c>
      <c r="E30" s="28">
        <f t="shared" si="0"/>
        <v>77.961621368284796</v>
      </c>
      <c r="F30" s="28">
        <v>36452</v>
      </c>
      <c r="G30" s="28">
        <f t="shared" si="1"/>
        <v>79.950934516624599</v>
      </c>
    </row>
    <row r="31" spans="1:7" ht="56" x14ac:dyDescent="0.3">
      <c r="A31" s="13" t="s">
        <v>57</v>
      </c>
      <c r="B31" s="13" t="s">
        <v>59</v>
      </c>
      <c r="C31" s="28">
        <v>403.3</v>
      </c>
      <c r="D31" s="28">
        <v>378.85003</v>
      </c>
      <c r="E31" s="28">
        <f t="shared" si="0"/>
        <v>93.93752293577981</v>
      </c>
      <c r="F31" s="28">
        <v>1178.2</v>
      </c>
      <c r="G31" s="28">
        <f t="shared" si="1"/>
        <v>32.154984722457982</v>
      </c>
    </row>
    <row r="32" spans="1:7" ht="28" x14ac:dyDescent="0.3">
      <c r="A32" s="13"/>
      <c r="B32" s="13" t="s">
        <v>23</v>
      </c>
      <c r="C32" s="28">
        <v>292451.5</v>
      </c>
      <c r="D32" s="28">
        <v>255195.2</v>
      </c>
      <c r="E32" s="28">
        <f t="shared" si="0"/>
        <v>87.260691088949798</v>
      </c>
      <c r="F32" s="28">
        <v>221954.4</v>
      </c>
      <c r="G32" s="28">
        <f t="shared" si="1"/>
        <v>114.97640956881234</v>
      </c>
    </row>
    <row r="33" spans="1:8" s="5" customFormat="1" x14ac:dyDescent="0.3">
      <c r="A33" s="3"/>
      <c r="B33" s="3" t="s">
        <v>17</v>
      </c>
      <c r="C33" s="4">
        <v>6844753.7000000002</v>
      </c>
      <c r="D33" s="4">
        <v>6135695.5999999996</v>
      </c>
      <c r="E33" s="4">
        <f t="shared" si="0"/>
        <v>89.640852964512064</v>
      </c>
      <c r="F33" s="4">
        <v>3725917.8</v>
      </c>
      <c r="G33" s="4">
        <f t="shared" si="1"/>
        <v>164.67608598343207</v>
      </c>
    </row>
    <row r="34" spans="1:8" s="5" customFormat="1" ht="27.65" customHeight="1" x14ac:dyDescent="0.35">
      <c r="A34" s="25" t="s">
        <v>28</v>
      </c>
      <c r="B34" s="9" t="s">
        <v>24</v>
      </c>
      <c r="C34" s="4">
        <v>37597353.399999999</v>
      </c>
      <c r="D34" s="4">
        <v>29466792.800000001</v>
      </c>
      <c r="E34" s="4">
        <f t="shared" si="0"/>
        <v>78.374646445193676</v>
      </c>
      <c r="F34" s="4">
        <v>30888145.699999999</v>
      </c>
      <c r="G34" s="4">
        <f t="shared" si="1"/>
        <v>95.39838709061776</v>
      </c>
      <c r="H34"/>
    </row>
    <row r="35" spans="1:8" s="5" customFormat="1" ht="70" x14ac:dyDescent="0.35">
      <c r="A35" s="25" t="s">
        <v>29</v>
      </c>
      <c r="B35" s="9" t="s">
        <v>26</v>
      </c>
      <c r="C35" s="7">
        <f>SUM(C36:C39)</f>
        <v>36548322.5</v>
      </c>
      <c r="D35" s="7">
        <f>SUM(D36:D39)</f>
        <v>28397977.800000001</v>
      </c>
      <c r="E35" s="7">
        <f t="shared" si="0"/>
        <v>77.699811803948052</v>
      </c>
      <c r="F35" s="7">
        <f>SUM(F36:F39)</f>
        <v>29846752.900000002</v>
      </c>
      <c r="G35" s="7">
        <f t="shared" si="1"/>
        <v>95.145954051169156</v>
      </c>
      <c r="H35"/>
    </row>
    <row r="36" spans="1:8" s="8" customFormat="1" ht="28" x14ac:dyDescent="0.3">
      <c r="A36" s="25" t="s">
        <v>62</v>
      </c>
      <c r="B36" s="24" t="s">
        <v>27</v>
      </c>
      <c r="C36" s="7">
        <v>19939161.699999999</v>
      </c>
      <c r="D36" s="7">
        <v>15111652.4</v>
      </c>
      <c r="E36" s="7">
        <f t="shared" si="0"/>
        <v>75.788805103075134</v>
      </c>
      <c r="F36" s="7">
        <v>14074137.4</v>
      </c>
      <c r="G36" s="7">
        <f t="shared" si="1"/>
        <v>107.37178393611532</v>
      </c>
    </row>
    <row r="37" spans="1:8" s="8" customFormat="1" ht="45.75" customHeight="1" x14ac:dyDescent="0.3">
      <c r="A37" s="25" t="s">
        <v>63</v>
      </c>
      <c r="B37" s="24" t="s">
        <v>18</v>
      </c>
      <c r="C37" s="7">
        <v>14074344.6</v>
      </c>
      <c r="D37" s="7">
        <v>11325457.1</v>
      </c>
      <c r="E37" s="7">
        <f t="shared" si="0"/>
        <v>80.468806341433478</v>
      </c>
      <c r="F37" s="7">
        <v>12273624.800000001</v>
      </c>
      <c r="G37" s="7">
        <f t="shared" si="1"/>
        <v>92.274754072651774</v>
      </c>
      <c r="H37" s="16"/>
    </row>
    <row r="38" spans="1:8" s="8" customFormat="1" ht="45.75" customHeight="1" x14ac:dyDescent="0.3">
      <c r="A38" s="25" t="s">
        <v>64</v>
      </c>
      <c r="B38" s="24" t="s">
        <v>19</v>
      </c>
      <c r="C38" s="7">
        <v>1755747.7</v>
      </c>
      <c r="D38" s="7">
        <v>1149792.2</v>
      </c>
      <c r="E38" s="7">
        <f t="shared" si="0"/>
        <v>65.487324858805167</v>
      </c>
      <c r="F38" s="7">
        <v>1156260.7</v>
      </c>
      <c r="G38" s="7">
        <f t="shared" si="1"/>
        <v>99.440567339182238</v>
      </c>
    </row>
    <row r="39" spans="1:8" s="8" customFormat="1" x14ac:dyDescent="0.3">
      <c r="A39" s="25" t="s">
        <v>65</v>
      </c>
      <c r="B39" s="24" t="s">
        <v>20</v>
      </c>
      <c r="C39" s="7">
        <v>779068.5</v>
      </c>
      <c r="D39" s="7">
        <v>811076.1</v>
      </c>
      <c r="E39" s="7">
        <f t="shared" si="0"/>
        <v>104.10844489284318</v>
      </c>
      <c r="F39" s="7">
        <v>2342730</v>
      </c>
      <c r="G39" s="7">
        <f t="shared" si="1"/>
        <v>34.620980650779224</v>
      </c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51181102362204722" right="0.31496062992125984" top="0.35433070866141736" bottom="0.39370078740157483" header="0.19685039370078741" footer="0.31496062992125984"/>
  <pageSetup paperSize="9" scale="66" fitToHeight="0" orientation="portrait" blackAndWhite="1" horizontalDpi="4294967294" verticalDpi="4294967294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(В2)консолид</vt:lpstr>
      <vt:lpstr>'(В2)консолид'!Заголовки_для_печати</vt:lpstr>
      <vt:lpstr>'(В2)консолид'!Область_печати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2024-11-25T07:47:09Z</dcterms:modified>
</cp:coreProperties>
</file>