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40" yWindow="60" windowWidth="13140" windowHeight="11020"/>
  </bookViews>
  <sheets>
    <sheet name="таблица В6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В6'!$A:$A,'таблица В6'!$4:$4</definedName>
    <definedName name="_xlnm.Print_Area" localSheetId="1">дотации!$A$2:$H$35</definedName>
    <definedName name="_xlnm.Print_Area" localSheetId="4">иные!$A$1:$AU$35</definedName>
    <definedName name="_xlnm.Print_Area" localSheetId="3">субвенции!$A$2:$CB$35</definedName>
    <definedName name="_xlnm.Print_Area" localSheetId="2">субсидии!$A$1:$HD$35</definedName>
  </definedNames>
  <calcPr calcId="145621"/>
</workbook>
</file>

<file path=xl/calcChain.xml><?xml version="1.0" encoding="utf-8"?>
<calcChain xmlns="http://schemas.openxmlformats.org/spreadsheetml/2006/main">
  <c r="E35" i="6" l="1"/>
  <c r="AL28" i="6"/>
  <c r="AK28" i="6"/>
  <c r="AJ28" i="6"/>
  <c r="AL6" i="6"/>
  <c r="AK6" i="6"/>
  <c r="AK35" i="6" s="1"/>
  <c r="AJ6" i="6"/>
  <c r="AJ35" i="6" s="1"/>
  <c r="E33" i="6" l="1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9" i="6"/>
  <c r="D9" i="6"/>
  <c r="E9" i="6"/>
  <c r="C10" i="6"/>
  <c r="D10" i="6"/>
  <c r="E10" i="6"/>
  <c r="C8" i="6"/>
  <c r="D8" i="6"/>
  <c r="E8" i="6"/>
  <c r="D7" i="6"/>
  <c r="E7" i="6"/>
  <c r="C7" i="6"/>
  <c r="AU28" i="6"/>
  <c r="AU35" i="6" s="1"/>
  <c r="AT28" i="6"/>
  <c r="AS28" i="6"/>
  <c r="AU6" i="6"/>
  <c r="AT6" i="6"/>
  <c r="AT35" i="6" s="1"/>
  <c r="AS6" i="6"/>
  <c r="AS35" i="6" s="1"/>
  <c r="AR28" i="6"/>
  <c r="AQ28" i="6"/>
  <c r="AP28" i="6"/>
  <c r="AR6" i="6"/>
  <c r="AQ6" i="6"/>
  <c r="AQ35" i="6" s="1"/>
  <c r="AP6" i="6"/>
  <c r="AP35" i="6" s="1"/>
  <c r="AR35" i="6" l="1"/>
  <c r="F110" i="2"/>
  <c r="F9" i="2"/>
  <c r="AM28" i="6" l="1"/>
  <c r="AN28" i="6"/>
  <c r="AO28" i="6"/>
  <c r="AM6" i="6"/>
  <c r="AM35" i="6" s="1"/>
  <c r="AN6" i="6"/>
  <c r="AN35" i="6" s="1"/>
  <c r="AO6" i="6"/>
  <c r="AO35" i="6" l="1"/>
  <c r="BG28" i="5" l="1"/>
  <c r="K28" i="5"/>
  <c r="F82" i="2" l="1"/>
  <c r="O6" i="6" l="1"/>
  <c r="P6" i="6"/>
  <c r="Q6" i="6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D7" i="4"/>
  <c r="E7" i="4"/>
  <c r="C7" i="4"/>
  <c r="U6" i="4" l="1"/>
  <c r="V6" i="4"/>
  <c r="W6" i="4"/>
  <c r="U28" i="4"/>
  <c r="U35" i="4" s="1"/>
  <c r="V28" i="4"/>
  <c r="W28" i="4"/>
  <c r="F6" i="4"/>
  <c r="G6" i="4"/>
  <c r="G35" i="4" s="1"/>
  <c r="H6" i="4"/>
  <c r="F28" i="4"/>
  <c r="G28" i="4"/>
  <c r="H28" i="4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D7" i="3"/>
  <c r="E7" i="3"/>
  <c r="C7" i="3"/>
  <c r="E110" i="2"/>
  <c r="E82" i="2"/>
  <c r="F35" i="4" l="1"/>
  <c r="H35" i="4"/>
  <c r="W35" i="4"/>
  <c r="V35" i="4"/>
  <c r="D82" i="2" l="1"/>
  <c r="D9" i="2" l="1"/>
  <c r="D34" i="6" l="1"/>
  <c r="C34" i="6"/>
  <c r="BO28" i="5" l="1"/>
  <c r="BP28" i="5"/>
  <c r="GM28" i="4" l="1"/>
  <c r="GN28" i="4"/>
  <c r="GO28" i="4"/>
  <c r="GP28" i="4"/>
  <c r="GQ28" i="4"/>
  <c r="GR28" i="4"/>
  <c r="GS28" i="4"/>
  <c r="GT28" i="4"/>
  <c r="GU28" i="4"/>
  <c r="GV28" i="4"/>
  <c r="GW28" i="4"/>
  <c r="GX28" i="4"/>
  <c r="GY28" i="4"/>
  <c r="GZ28" i="4"/>
  <c r="HA28" i="4"/>
  <c r="HB28" i="4"/>
  <c r="HC28" i="4"/>
  <c r="HD28" i="4"/>
  <c r="GM6" i="4"/>
  <c r="GN6" i="4"/>
  <c r="GO6" i="4"/>
  <c r="GP6" i="4"/>
  <c r="GQ6" i="4"/>
  <c r="GR6" i="4"/>
  <c r="GS6" i="4"/>
  <c r="GT6" i="4"/>
  <c r="GU6" i="4"/>
  <c r="GV6" i="4"/>
  <c r="GW6" i="4"/>
  <c r="GX6" i="4"/>
  <c r="GY6" i="4"/>
  <c r="GZ6" i="4"/>
  <c r="HA6" i="4"/>
  <c r="HB6" i="4"/>
  <c r="HC6" i="4"/>
  <c r="HD6" i="4"/>
  <c r="GT35" i="4" l="1"/>
  <c r="GQ35" i="4"/>
  <c r="HB35" i="4"/>
  <c r="HC35" i="4"/>
  <c r="GP35" i="4"/>
  <c r="HA35" i="4"/>
  <c r="GW35" i="4"/>
  <c r="GS35" i="4"/>
  <c r="GY35" i="4"/>
  <c r="HD35" i="4"/>
  <c r="GV35" i="4"/>
  <c r="GX35" i="4"/>
  <c r="GZ35" i="4"/>
  <c r="GR35" i="4"/>
  <c r="GU35" i="4"/>
  <c r="GO35" i="4"/>
  <c r="GN35" i="4"/>
  <c r="GM35" i="4"/>
  <c r="EC28" i="4" l="1"/>
  <c r="E9" i="2" l="1"/>
  <c r="O28" i="6" l="1"/>
  <c r="P28" i="6"/>
  <c r="Q28" i="6"/>
  <c r="Q35" i="6" s="1"/>
  <c r="P35" i="6"/>
  <c r="AG28" i="6"/>
  <c r="AH28" i="6"/>
  <c r="AI28" i="6"/>
  <c r="AG6" i="6"/>
  <c r="AH6" i="6"/>
  <c r="AI6" i="6"/>
  <c r="X28" i="6"/>
  <c r="Y28" i="6"/>
  <c r="Z28" i="6"/>
  <c r="X6" i="6"/>
  <c r="Y6" i="6"/>
  <c r="Z6" i="6"/>
  <c r="U28" i="6"/>
  <c r="V28" i="6"/>
  <c r="W28" i="6"/>
  <c r="U6" i="6"/>
  <c r="V6" i="6"/>
  <c r="W6" i="6"/>
  <c r="AA6" i="6"/>
  <c r="R28" i="6"/>
  <c r="S28" i="6"/>
  <c r="T28" i="6"/>
  <c r="R6" i="6"/>
  <c r="S6" i="6"/>
  <c r="T6" i="6"/>
  <c r="F28" i="6"/>
  <c r="G28" i="6"/>
  <c r="H28" i="6"/>
  <c r="F6" i="6"/>
  <c r="G6" i="6"/>
  <c r="H6" i="6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D7" i="5"/>
  <c r="E7" i="5"/>
  <c r="C7" i="5"/>
  <c r="BQ28" i="5"/>
  <c r="BR28" i="5"/>
  <c r="BS28" i="5"/>
  <c r="BQ6" i="5"/>
  <c r="BR6" i="5"/>
  <c r="BS6" i="5"/>
  <c r="O35" i="6" l="1"/>
  <c r="AG35" i="6"/>
  <c r="BS35" i="5"/>
  <c r="AI35" i="6"/>
  <c r="Z35" i="6"/>
  <c r="Y35" i="6"/>
  <c r="W35" i="6"/>
  <c r="X35" i="6"/>
  <c r="AH35" i="6"/>
  <c r="V35" i="6"/>
  <c r="S35" i="6"/>
  <c r="U35" i="6"/>
  <c r="G35" i="6"/>
  <c r="T35" i="6"/>
  <c r="H35" i="6"/>
  <c r="R35" i="6"/>
  <c r="F35" i="6"/>
  <c r="BR35" i="5"/>
  <c r="BQ35" i="5"/>
  <c r="BK28" i="5"/>
  <c r="BL28" i="5"/>
  <c r="BM28" i="5"/>
  <c r="BK6" i="5"/>
  <c r="BL6" i="5"/>
  <c r="BM6" i="5"/>
  <c r="BM35" i="5" l="1"/>
  <c r="BK35" i="5"/>
  <c r="BL35" i="5"/>
  <c r="BH28" i="5"/>
  <c r="BI28" i="5"/>
  <c r="BJ28" i="5"/>
  <c r="BH6" i="5"/>
  <c r="BI6" i="5"/>
  <c r="BJ6" i="5"/>
  <c r="BE28" i="5"/>
  <c r="BF28" i="5"/>
  <c r="BE6" i="5"/>
  <c r="BF6" i="5"/>
  <c r="BG6" i="5"/>
  <c r="AY28" i="5"/>
  <c r="AZ28" i="5"/>
  <c r="BA28" i="5"/>
  <c r="BB28" i="5"/>
  <c r="BC28" i="5"/>
  <c r="BD28" i="5"/>
  <c r="AY6" i="5"/>
  <c r="AZ6" i="5"/>
  <c r="BA6" i="5"/>
  <c r="BB6" i="5"/>
  <c r="BC6" i="5"/>
  <c r="BD6" i="5"/>
  <c r="AJ28" i="5"/>
  <c r="AK28" i="5"/>
  <c r="AL28" i="5"/>
  <c r="AJ6" i="5"/>
  <c r="AK6" i="5"/>
  <c r="AL6" i="5"/>
  <c r="AG28" i="5"/>
  <c r="AH28" i="5"/>
  <c r="AI28" i="5"/>
  <c r="AG6" i="5"/>
  <c r="AH6" i="5"/>
  <c r="AI6" i="5"/>
  <c r="AD28" i="5"/>
  <c r="AE28" i="5"/>
  <c r="AF28" i="5"/>
  <c r="AD6" i="5"/>
  <c r="AE6" i="5"/>
  <c r="AF6" i="5"/>
  <c r="O28" i="5"/>
  <c r="P28" i="5"/>
  <c r="Q28" i="5"/>
  <c r="O6" i="5"/>
  <c r="P6" i="5"/>
  <c r="Q6" i="5"/>
  <c r="I6" i="5"/>
  <c r="J6" i="5"/>
  <c r="K6" i="5"/>
  <c r="I28" i="5"/>
  <c r="J28" i="5"/>
  <c r="BJ35" i="5" l="1"/>
  <c r="BF35" i="5"/>
  <c r="BG35" i="5"/>
  <c r="BH35" i="5"/>
  <c r="BE35" i="5"/>
  <c r="BI35" i="5"/>
  <c r="BB35" i="5"/>
  <c r="AK35" i="5"/>
  <c r="BC35" i="5"/>
  <c r="BD35" i="5"/>
  <c r="AY35" i="5"/>
  <c r="BA35" i="5"/>
  <c r="AZ35" i="5"/>
  <c r="AH35" i="5"/>
  <c r="AL35" i="5"/>
  <c r="AJ35" i="5"/>
  <c r="AD35" i="5"/>
  <c r="AI35" i="5"/>
  <c r="AF35" i="5"/>
  <c r="AG35" i="5"/>
  <c r="O35" i="5"/>
  <c r="K35" i="5"/>
  <c r="Q35" i="5"/>
  <c r="AE35" i="5"/>
  <c r="P35" i="5"/>
  <c r="I35" i="5"/>
  <c r="J35" i="5"/>
  <c r="DA28" i="4" l="1"/>
  <c r="DB28" i="4"/>
  <c r="DC28" i="4"/>
  <c r="DA6" i="4"/>
  <c r="DB6" i="4"/>
  <c r="DC6" i="4"/>
  <c r="GD6" i="4"/>
  <c r="GE6" i="4"/>
  <c r="GF6" i="4"/>
  <c r="GF28" i="4"/>
  <c r="GD28" i="4"/>
  <c r="GE28" i="4"/>
  <c r="GE35" i="4" s="1"/>
  <c r="FF28" i="4"/>
  <c r="FG28" i="4"/>
  <c r="FH28" i="4"/>
  <c r="FI28" i="4"/>
  <c r="FJ28" i="4"/>
  <c r="FK28" i="4"/>
  <c r="FL28" i="4"/>
  <c r="FM28" i="4"/>
  <c r="FN28" i="4"/>
  <c r="FO28" i="4"/>
  <c r="FP28" i="4"/>
  <c r="FQ28" i="4"/>
  <c r="FR28" i="4"/>
  <c r="FS28" i="4"/>
  <c r="FT28" i="4"/>
  <c r="FU28" i="4"/>
  <c r="FV28" i="4"/>
  <c r="FW28" i="4"/>
  <c r="FX28" i="4"/>
  <c r="FY28" i="4"/>
  <c r="FZ28" i="4"/>
  <c r="GA28" i="4"/>
  <c r="GB28" i="4"/>
  <c r="GC28" i="4"/>
  <c r="FF6" i="4"/>
  <c r="FF35" i="4" s="1"/>
  <c r="FG6" i="4"/>
  <c r="FH6" i="4"/>
  <c r="FI6" i="4"/>
  <c r="FJ6" i="4"/>
  <c r="FK6" i="4"/>
  <c r="FL6" i="4"/>
  <c r="FL35" i="4" s="1"/>
  <c r="FM6" i="4"/>
  <c r="FN6" i="4"/>
  <c r="FO6" i="4"/>
  <c r="FP6" i="4"/>
  <c r="FQ6" i="4"/>
  <c r="FR6" i="4"/>
  <c r="FS6" i="4"/>
  <c r="FT6" i="4"/>
  <c r="FU6" i="4"/>
  <c r="FU35" i="4" s="1"/>
  <c r="FV6" i="4"/>
  <c r="FV35" i="4" s="1"/>
  <c r="FW6" i="4"/>
  <c r="FW35" i="4" s="1"/>
  <c r="FX6" i="4"/>
  <c r="FY6" i="4"/>
  <c r="FZ6" i="4"/>
  <c r="GA6" i="4"/>
  <c r="GA35" i="4" s="1"/>
  <c r="GB6" i="4"/>
  <c r="GC6" i="4"/>
  <c r="EQ28" i="4"/>
  <c r="EN28" i="4"/>
  <c r="EO28" i="4"/>
  <c r="EP28" i="4"/>
  <c r="ER28" i="4"/>
  <c r="ES28" i="4"/>
  <c r="ET28" i="4"/>
  <c r="EU28" i="4"/>
  <c r="EV28" i="4"/>
  <c r="EW28" i="4"/>
  <c r="EX28" i="4"/>
  <c r="EY28" i="4"/>
  <c r="EZ28" i="4"/>
  <c r="FA28" i="4"/>
  <c r="FB28" i="4"/>
  <c r="FC28" i="4"/>
  <c r="FD28" i="4"/>
  <c r="FE28" i="4"/>
  <c r="EN6" i="4"/>
  <c r="EO6" i="4"/>
  <c r="EP6" i="4"/>
  <c r="EQ6" i="4"/>
  <c r="ER6" i="4"/>
  <c r="ES6" i="4"/>
  <c r="ET6" i="4"/>
  <c r="EU6" i="4"/>
  <c r="EV6" i="4"/>
  <c r="EW6" i="4"/>
  <c r="EX6" i="4"/>
  <c r="EY6" i="4"/>
  <c r="EZ6" i="4"/>
  <c r="FA6" i="4"/>
  <c r="FB6" i="4"/>
  <c r="FC6" i="4"/>
  <c r="FD6" i="4"/>
  <c r="FE6" i="4"/>
  <c r="DY28" i="4"/>
  <c r="DZ28" i="4"/>
  <c r="EA28" i="4"/>
  <c r="EB28" i="4"/>
  <c r="ED28" i="4"/>
  <c r="EE28" i="4"/>
  <c r="EF28" i="4"/>
  <c r="EG28" i="4"/>
  <c r="EH28" i="4"/>
  <c r="EI28" i="4"/>
  <c r="EJ28" i="4"/>
  <c r="EK28" i="4"/>
  <c r="EL28" i="4"/>
  <c r="EM28" i="4"/>
  <c r="DY6" i="4"/>
  <c r="DZ6" i="4"/>
  <c r="EA6" i="4"/>
  <c r="EB6" i="4"/>
  <c r="EC6" i="4"/>
  <c r="ED6" i="4"/>
  <c r="EE6" i="4"/>
  <c r="EF6" i="4"/>
  <c r="EG6" i="4"/>
  <c r="EH6" i="4"/>
  <c r="EI6" i="4"/>
  <c r="EJ6" i="4"/>
  <c r="EK6" i="4"/>
  <c r="EL6" i="4"/>
  <c r="EM6" i="4"/>
  <c r="DD6" i="4"/>
  <c r="DE6" i="4"/>
  <c r="DF6" i="4"/>
  <c r="DG6" i="4"/>
  <c r="DH6" i="4"/>
  <c r="DI6" i="4"/>
  <c r="DJ6" i="4"/>
  <c r="DK6" i="4"/>
  <c r="DL6" i="4"/>
  <c r="DM6" i="4"/>
  <c r="DN6" i="4"/>
  <c r="DO6" i="4"/>
  <c r="DP6" i="4"/>
  <c r="DQ6" i="4"/>
  <c r="DR6" i="4"/>
  <c r="DS6" i="4"/>
  <c r="DT6" i="4"/>
  <c r="DU6" i="4"/>
  <c r="DV6" i="4"/>
  <c r="DW6" i="4"/>
  <c r="DX6" i="4"/>
  <c r="DX28" i="4"/>
  <c r="DD28" i="4"/>
  <c r="DE28" i="4"/>
  <c r="DF28" i="4"/>
  <c r="DG28" i="4"/>
  <c r="DH28" i="4"/>
  <c r="DI28" i="4"/>
  <c r="DJ28" i="4"/>
  <c r="DK28" i="4"/>
  <c r="DL28" i="4"/>
  <c r="DM28" i="4"/>
  <c r="DN28" i="4"/>
  <c r="DO28" i="4"/>
  <c r="DP28" i="4"/>
  <c r="DQ28" i="4"/>
  <c r="DR28" i="4"/>
  <c r="DS28" i="4"/>
  <c r="DT28" i="4"/>
  <c r="DU28" i="4"/>
  <c r="DV28" i="4"/>
  <c r="DW28" i="4"/>
  <c r="FT35" i="4" l="1"/>
  <c r="FH35" i="4"/>
  <c r="FG35" i="4"/>
  <c r="GB35" i="4"/>
  <c r="DC35" i="4"/>
  <c r="GC35" i="4"/>
  <c r="FR35" i="4"/>
  <c r="FK35" i="4"/>
  <c r="FJ35" i="4"/>
  <c r="DB35" i="4"/>
  <c r="DA35" i="4"/>
  <c r="EN35" i="4"/>
  <c r="DX35" i="4"/>
  <c r="EV35" i="4"/>
  <c r="FC35" i="4"/>
  <c r="EY35" i="4"/>
  <c r="EQ35" i="4"/>
  <c r="EP35" i="4"/>
  <c r="FS35" i="4"/>
  <c r="GD35" i="4"/>
  <c r="ED35" i="4"/>
  <c r="FE35" i="4"/>
  <c r="GF35" i="4"/>
  <c r="EJ35" i="4"/>
  <c r="EE35" i="4"/>
  <c r="EA35" i="4"/>
  <c r="FB35" i="4"/>
  <c r="ET35" i="4"/>
  <c r="ER35" i="4"/>
  <c r="EB35" i="4"/>
  <c r="DV35" i="4"/>
  <c r="DR35" i="4"/>
  <c r="EK35" i="4"/>
  <c r="FA35" i="4"/>
  <c r="ES35" i="4"/>
  <c r="EO35" i="4"/>
  <c r="EF35" i="4"/>
  <c r="DY35" i="4"/>
  <c r="EU35" i="4"/>
  <c r="FZ35" i="4"/>
  <c r="FO35" i="4"/>
  <c r="EZ35" i="4"/>
  <c r="FY35" i="4"/>
  <c r="FQ35" i="4"/>
  <c r="EL35" i="4"/>
  <c r="FX35" i="4"/>
  <c r="FP35" i="4"/>
  <c r="FN35" i="4"/>
  <c r="FM35" i="4"/>
  <c r="FI35" i="4"/>
  <c r="FD35" i="4"/>
  <c r="EX35" i="4"/>
  <c r="EW35" i="4"/>
  <c r="EH35" i="4"/>
  <c r="DZ35" i="4"/>
  <c r="DK35" i="4"/>
  <c r="EG35" i="4"/>
  <c r="EM35" i="4"/>
  <c r="EI35" i="4"/>
  <c r="EC35" i="4"/>
  <c r="DU35" i="4"/>
  <c r="DQ35" i="4"/>
  <c r="DM35" i="4"/>
  <c r="DE35" i="4"/>
  <c r="DP35" i="4"/>
  <c r="DL35" i="4"/>
  <c r="DD35" i="4"/>
  <c r="DW35" i="4"/>
  <c r="DS35" i="4"/>
  <c r="DO35" i="4"/>
  <c r="DI35" i="4"/>
  <c r="DT35" i="4"/>
  <c r="DH35" i="4"/>
  <c r="DN35" i="4"/>
  <c r="DJ35" i="4"/>
  <c r="DG35" i="4"/>
  <c r="DF35" i="4"/>
  <c r="CR28" i="4"/>
  <c r="CO28" i="4"/>
  <c r="CP28" i="4"/>
  <c r="CQ28" i="4"/>
  <c r="CS28" i="4"/>
  <c r="CT28" i="4"/>
  <c r="CU28" i="4"/>
  <c r="CV28" i="4"/>
  <c r="CW28" i="4"/>
  <c r="CX28" i="4"/>
  <c r="CY28" i="4"/>
  <c r="CZ28" i="4"/>
  <c r="CO6" i="4"/>
  <c r="CP6" i="4"/>
  <c r="CQ6" i="4"/>
  <c r="CR6" i="4"/>
  <c r="CS6" i="4"/>
  <c r="CT6" i="4"/>
  <c r="CU6" i="4"/>
  <c r="CV6" i="4"/>
  <c r="CV35" i="4" s="1"/>
  <c r="CW6" i="4"/>
  <c r="CX6" i="4"/>
  <c r="CY6" i="4"/>
  <c r="CZ6" i="4"/>
  <c r="CC6" i="4"/>
  <c r="CD6" i="4"/>
  <c r="CE6" i="4"/>
  <c r="CF6" i="4"/>
  <c r="CG6" i="4"/>
  <c r="CH6" i="4"/>
  <c r="CI6" i="4"/>
  <c r="CJ6" i="4"/>
  <c r="CK6" i="4"/>
  <c r="CL6" i="4"/>
  <c r="CM6" i="4"/>
  <c r="CN6" i="4"/>
  <c r="CC28" i="4"/>
  <c r="CC35" i="4" s="1"/>
  <c r="CD28" i="4"/>
  <c r="CE28" i="4"/>
  <c r="CF28" i="4"/>
  <c r="CG28" i="4"/>
  <c r="CH28" i="4"/>
  <c r="CI28" i="4"/>
  <c r="CJ28" i="4"/>
  <c r="CK28" i="4"/>
  <c r="CL28" i="4"/>
  <c r="CL35" i="4" s="1"/>
  <c r="CM28" i="4"/>
  <c r="CN28" i="4"/>
  <c r="BW28" i="4"/>
  <c r="BX28" i="4"/>
  <c r="BY28" i="4"/>
  <c r="BW6" i="4"/>
  <c r="BX6" i="4"/>
  <c r="BY6" i="4"/>
  <c r="BH6" i="4"/>
  <c r="BI6" i="4"/>
  <c r="BJ6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K6" i="4"/>
  <c r="BK35" i="4" s="1"/>
  <c r="BL6" i="4"/>
  <c r="BM6" i="4"/>
  <c r="BN6" i="4"/>
  <c r="BN35" i="4" s="1"/>
  <c r="BO6" i="4"/>
  <c r="BP6" i="4"/>
  <c r="BQ6" i="4"/>
  <c r="BR6" i="4"/>
  <c r="BS6" i="4"/>
  <c r="BT6" i="4"/>
  <c r="BU6" i="4"/>
  <c r="BV6" i="4"/>
  <c r="BB28" i="4"/>
  <c r="BC28" i="4"/>
  <c r="BD28" i="4"/>
  <c r="BE28" i="4"/>
  <c r="BF28" i="4"/>
  <c r="BG28" i="4"/>
  <c r="BB6" i="4"/>
  <c r="BC6" i="4"/>
  <c r="BD6" i="4"/>
  <c r="BE6" i="4"/>
  <c r="BF6" i="4"/>
  <c r="BG6" i="4"/>
  <c r="AY6" i="4"/>
  <c r="AZ6" i="4"/>
  <c r="BA6" i="4"/>
  <c r="AY28" i="4"/>
  <c r="AZ28" i="4"/>
  <c r="BA28" i="4"/>
  <c r="AS6" i="4"/>
  <c r="AT6" i="4"/>
  <c r="AU6" i="4"/>
  <c r="AV6" i="4"/>
  <c r="AW6" i="4"/>
  <c r="AX6" i="4"/>
  <c r="AS28" i="4"/>
  <c r="AT28" i="4"/>
  <c r="AU28" i="4"/>
  <c r="AV28" i="4"/>
  <c r="AW28" i="4"/>
  <c r="AX28" i="4"/>
  <c r="BZ28" i="4"/>
  <c r="AM28" i="4"/>
  <c r="AN28" i="4"/>
  <c r="AO28" i="4"/>
  <c r="AP28" i="4"/>
  <c r="AQ28" i="4"/>
  <c r="AR28" i="4"/>
  <c r="AM6" i="4"/>
  <c r="AN6" i="4"/>
  <c r="AO6" i="4"/>
  <c r="AP6" i="4"/>
  <c r="AQ6" i="4"/>
  <c r="AR6" i="4"/>
  <c r="AJ28" i="4"/>
  <c r="AK28" i="4"/>
  <c r="AL28" i="4"/>
  <c r="AJ6" i="4"/>
  <c r="AK6" i="4"/>
  <c r="AL6" i="4"/>
  <c r="BZ6" i="4"/>
  <c r="CA6" i="4"/>
  <c r="CB6" i="4"/>
  <c r="CA28" i="4"/>
  <c r="CB28" i="4"/>
  <c r="F28" i="3"/>
  <c r="CN35" i="4" l="1"/>
  <c r="CZ35" i="4"/>
  <c r="BP35" i="4"/>
  <c r="CF35" i="4"/>
  <c r="BS35" i="4"/>
  <c r="CU35" i="4"/>
  <c r="CX35" i="4"/>
  <c r="BT35" i="4"/>
  <c r="BU35" i="4"/>
  <c r="BM35" i="4"/>
  <c r="BL35" i="4"/>
  <c r="BZ35" i="4"/>
  <c r="BV35" i="4"/>
  <c r="BO35" i="4"/>
  <c r="CY35" i="4"/>
  <c r="CO35" i="4"/>
  <c r="BX35" i="4"/>
  <c r="CP35" i="4"/>
  <c r="BE35" i="4"/>
  <c r="BY35" i="4"/>
  <c r="CQ35" i="4"/>
  <c r="CI35" i="4"/>
  <c r="CE35" i="4"/>
  <c r="CW35" i="4"/>
  <c r="CS35" i="4"/>
  <c r="CT35" i="4"/>
  <c r="CR35" i="4"/>
  <c r="BI35" i="4"/>
  <c r="BW35" i="4"/>
  <c r="CM35" i="4"/>
  <c r="CJ35" i="4"/>
  <c r="CK35" i="4"/>
  <c r="CH35" i="4"/>
  <c r="CG35" i="4"/>
  <c r="CD35" i="4"/>
  <c r="BR35" i="4"/>
  <c r="BJ35" i="4"/>
  <c r="BQ35" i="4"/>
  <c r="BH35" i="4"/>
  <c r="BC35" i="4"/>
  <c r="AO35" i="4"/>
  <c r="AM35" i="4"/>
  <c r="AU35" i="4"/>
  <c r="BB35" i="4"/>
  <c r="BF35" i="4"/>
  <c r="BD35" i="4"/>
  <c r="BG35" i="4"/>
  <c r="AT35" i="4"/>
  <c r="AS35" i="4"/>
  <c r="AY35" i="4"/>
  <c r="BA35" i="4"/>
  <c r="AZ35" i="4"/>
  <c r="AX35" i="4"/>
  <c r="AW35" i="4"/>
  <c r="AV35" i="4"/>
  <c r="AL35" i="4"/>
  <c r="AN35" i="4"/>
  <c r="AK35" i="4"/>
  <c r="AJ35" i="4"/>
  <c r="AQ35" i="4"/>
  <c r="AR35" i="4"/>
  <c r="AP35" i="4"/>
  <c r="CB35" i="4"/>
  <c r="CA35" i="4"/>
  <c r="D110" i="2" l="1"/>
  <c r="I6" i="6" l="1"/>
  <c r="J6" i="6"/>
  <c r="K6" i="6"/>
  <c r="L6" i="6"/>
  <c r="M6" i="6"/>
  <c r="N6" i="6"/>
  <c r="AB6" i="6"/>
  <c r="AC6" i="6"/>
  <c r="AD6" i="6"/>
  <c r="AE6" i="6"/>
  <c r="AF6" i="6"/>
  <c r="F28" i="5" l="1"/>
  <c r="G28" i="5"/>
  <c r="H28" i="5"/>
  <c r="L28" i="5"/>
  <c r="M28" i="5"/>
  <c r="N28" i="5"/>
  <c r="R28" i="5"/>
  <c r="S28" i="5"/>
  <c r="T28" i="5"/>
  <c r="U28" i="5"/>
  <c r="V28" i="5"/>
  <c r="W28" i="5"/>
  <c r="X28" i="5"/>
  <c r="Y28" i="5"/>
  <c r="Z28" i="5"/>
  <c r="AA28" i="5"/>
  <c r="AB28" i="5"/>
  <c r="AC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BN28" i="5"/>
  <c r="BT28" i="5"/>
  <c r="BU28" i="5"/>
  <c r="BV28" i="5"/>
  <c r="BW28" i="5"/>
  <c r="BX28" i="5"/>
  <c r="BY28" i="5"/>
  <c r="BZ28" i="5"/>
  <c r="CA28" i="5"/>
  <c r="CB28" i="5"/>
  <c r="F6" i="5"/>
  <c r="G6" i="5"/>
  <c r="H6" i="5"/>
  <c r="L6" i="5"/>
  <c r="M6" i="5"/>
  <c r="N6" i="5"/>
  <c r="R6" i="5"/>
  <c r="S6" i="5"/>
  <c r="T6" i="5"/>
  <c r="U6" i="5"/>
  <c r="V6" i="5"/>
  <c r="W6" i="5"/>
  <c r="X6" i="5"/>
  <c r="Y6" i="5"/>
  <c r="Z6" i="5"/>
  <c r="AA6" i="5"/>
  <c r="AB6" i="5"/>
  <c r="AB35" i="5" s="1"/>
  <c r="AC6" i="5"/>
  <c r="AM6" i="5"/>
  <c r="AN6" i="5"/>
  <c r="AO6" i="5"/>
  <c r="AO35" i="5" s="1"/>
  <c r="AP6" i="5"/>
  <c r="AQ6" i="5"/>
  <c r="AR6" i="5"/>
  <c r="AS6" i="5"/>
  <c r="AT6" i="5"/>
  <c r="AU6" i="5"/>
  <c r="AV6" i="5"/>
  <c r="AW6" i="5"/>
  <c r="AX6" i="5"/>
  <c r="BN6" i="5"/>
  <c r="BO6" i="5"/>
  <c r="BP6" i="5"/>
  <c r="BT6" i="5"/>
  <c r="BU6" i="5"/>
  <c r="BV6" i="5"/>
  <c r="BW6" i="5"/>
  <c r="BX6" i="5"/>
  <c r="BY6" i="5"/>
  <c r="BZ6" i="5"/>
  <c r="CA6" i="5"/>
  <c r="CB6" i="5"/>
  <c r="T35" i="5" l="1"/>
  <c r="X35" i="5"/>
  <c r="CB35" i="5"/>
  <c r="BX35" i="5"/>
  <c r="AX35" i="5"/>
  <c r="AC35" i="5"/>
  <c r="Y35" i="5"/>
  <c r="G35" i="5"/>
  <c r="BY35" i="5"/>
  <c r="BU35" i="5"/>
  <c r="BT35" i="5"/>
  <c r="BN35" i="5"/>
  <c r="AT35" i="5"/>
  <c r="AP35" i="5"/>
  <c r="AU35" i="5"/>
  <c r="U35" i="5"/>
  <c r="CA35" i="5"/>
  <c r="BW35" i="5"/>
  <c r="BP35" i="5"/>
  <c r="AW35" i="5"/>
  <c r="AS35" i="5"/>
  <c r="AR35" i="5"/>
  <c r="AN35" i="5"/>
  <c r="AA35" i="5"/>
  <c r="W35" i="5"/>
  <c r="S35" i="5"/>
  <c r="BZ35" i="5"/>
  <c r="BV35" i="5"/>
  <c r="BO35" i="5"/>
  <c r="AV35" i="5"/>
  <c r="AQ35" i="5"/>
  <c r="AM35" i="5"/>
  <c r="Z35" i="5"/>
  <c r="V35" i="5"/>
  <c r="R35" i="5"/>
  <c r="N35" i="5"/>
  <c r="M35" i="5"/>
  <c r="L35" i="5"/>
  <c r="H35" i="5"/>
  <c r="F35" i="5"/>
  <c r="I28" i="6"/>
  <c r="E28" i="6"/>
  <c r="C28" i="6" l="1"/>
  <c r="C28" i="4"/>
  <c r="E28" i="4"/>
  <c r="D28" i="4"/>
  <c r="D28" i="6"/>
  <c r="I6" i="4"/>
  <c r="J6" i="4"/>
  <c r="K6" i="4"/>
  <c r="L6" i="4"/>
  <c r="M6" i="4"/>
  <c r="N6" i="4"/>
  <c r="O6" i="4"/>
  <c r="P6" i="4"/>
  <c r="Q6" i="4"/>
  <c r="R6" i="4"/>
  <c r="S6" i="4"/>
  <c r="T6" i="4"/>
  <c r="X6" i="4"/>
  <c r="Y6" i="4"/>
  <c r="Z6" i="4"/>
  <c r="AA6" i="4"/>
  <c r="AB6" i="4"/>
  <c r="AC6" i="4"/>
  <c r="AD6" i="4"/>
  <c r="AE6" i="4"/>
  <c r="AF6" i="4"/>
  <c r="AG6" i="4"/>
  <c r="AH6" i="4"/>
  <c r="AI6" i="4"/>
  <c r="GG6" i="4"/>
  <c r="GH6" i="4"/>
  <c r="GI6" i="4"/>
  <c r="GJ6" i="4"/>
  <c r="GK6" i="4"/>
  <c r="GL6" i="4"/>
  <c r="I28" i="4"/>
  <c r="J28" i="4"/>
  <c r="K28" i="4"/>
  <c r="L28" i="4"/>
  <c r="M28" i="4"/>
  <c r="N28" i="4"/>
  <c r="O28" i="4"/>
  <c r="P28" i="4"/>
  <c r="Q28" i="4"/>
  <c r="R28" i="4"/>
  <c r="S28" i="4"/>
  <c r="T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GG28" i="4"/>
  <c r="GH28" i="4"/>
  <c r="GI28" i="4"/>
  <c r="GJ28" i="4"/>
  <c r="GK28" i="4"/>
  <c r="GL28" i="4"/>
  <c r="D5" i="2"/>
  <c r="I35" i="6"/>
  <c r="J28" i="6"/>
  <c r="K28" i="6"/>
  <c r="L28" i="6"/>
  <c r="L35" i="6" s="1"/>
  <c r="M28" i="6"/>
  <c r="N28" i="6"/>
  <c r="AA28" i="6"/>
  <c r="AA35" i="6" s="1"/>
  <c r="AB28" i="6"/>
  <c r="AB35" i="6" s="1"/>
  <c r="AC28" i="6"/>
  <c r="AD28" i="6"/>
  <c r="AE28" i="6"/>
  <c r="AE35" i="6" s="1"/>
  <c r="AF28" i="6"/>
  <c r="AF35" i="6" s="1"/>
  <c r="D127" i="2" l="1"/>
  <c r="AD35" i="6"/>
  <c r="N35" i="6"/>
  <c r="J35" i="6"/>
  <c r="AC35" i="6"/>
  <c r="M35" i="6"/>
  <c r="K35" i="6"/>
  <c r="GI35" i="4"/>
  <c r="AG35" i="4"/>
  <c r="AC35" i="4"/>
  <c r="Y35" i="4"/>
  <c r="Q35" i="4"/>
  <c r="M35" i="4"/>
  <c r="I35" i="4"/>
  <c r="GL35" i="4"/>
  <c r="GH35" i="4"/>
  <c r="AF35" i="4"/>
  <c r="AB35" i="4"/>
  <c r="X35" i="4"/>
  <c r="T35" i="4"/>
  <c r="P35" i="4"/>
  <c r="L35" i="4"/>
  <c r="GK35" i="4"/>
  <c r="GG35" i="4"/>
  <c r="AI35" i="4"/>
  <c r="AE35" i="4"/>
  <c r="AA35" i="4"/>
  <c r="S35" i="4"/>
  <c r="O35" i="4"/>
  <c r="K35" i="4"/>
  <c r="GJ35" i="4"/>
  <c r="AH35" i="4"/>
  <c r="AD35" i="4"/>
  <c r="Z35" i="4"/>
  <c r="R35" i="4"/>
  <c r="N35" i="4"/>
  <c r="J35" i="4"/>
  <c r="C6" i="6"/>
  <c r="C35" i="6" s="1"/>
  <c r="D6" i="4"/>
  <c r="E6" i="4"/>
  <c r="C28" i="5" l="1"/>
  <c r="D35" i="4"/>
  <c r="C6" i="5"/>
  <c r="E35" i="4"/>
  <c r="C6" i="4"/>
  <c r="C35" i="4" s="1"/>
  <c r="C35" i="5" l="1"/>
  <c r="G28" i="3"/>
  <c r="H28" i="3"/>
  <c r="C28" i="3"/>
  <c r="F6" i="3"/>
  <c r="F35" i="3" s="1"/>
  <c r="C6" i="3" l="1"/>
  <c r="C35" i="3" s="1"/>
  <c r="D6" i="6"/>
  <c r="E6" i="6"/>
  <c r="D35" i="6" l="1"/>
  <c r="D6" i="5" l="1"/>
  <c r="E28" i="5"/>
  <c r="D28" i="5"/>
  <c r="E6" i="5"/>
  <c r="E35" i="5" l="1"/>
  <c r="D35" i="5"/>
  <c r="D28" i="3"/>
  <c r="E28" i="3"/>
  <c r="E5" i="2"/>
  <c r="G6" i="3" l="1"/>
  <c r="G35" i="3" s="1"/>
  <c r="H6" i="3"/>
  <c r="H35" i="3" s="1"/>
  <c r="E6" i="3" l="1"/>
  <c r="E35" i="3" s="1"/>
  <c r="D6" i="3"/>
  <c r="D35" i="3" s="1"/>
  <c r="F5" i="2" l="1"/>
  <c r="E127" i="2" l="1"/>
  <c r="F127" i="2"/>
</calcChain>
</file>

<file path=xl/sharedStrings.xml><?xml version="1.0" encoding="utf-8"?>
<sst xmlns="http://schemas.openxmlformats.org/spreadsheetml/2006/main" count="945" uniqueCount="394">
  <si>
    <t>Ц9</t>
  </si>
  <si>
    <t xml:space="preserve"> </t>
  </si>
  <si>
    <t>Иные межбюджетные трансферты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</si>
  <si>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</si>
  <si>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</si>
  <si>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</si>
  <si>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</si>
  <si>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</si>
  <si>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</si>
  <si>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</si>
  <si>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</si>
  <si>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</si>
  <si>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</si>
  <si>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</si>
  <si>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</si>
  <si>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</si>
  <si>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</si>
  <si>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</si>
  <si>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</si>
  <si>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</si>
  <si>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</si>
  <si>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</si>
  <si>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</si>
  <si>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</si>
  <si>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</si>
  <si>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</si>
  <si>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</si>
  <si>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</si>
  <si>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</si>
  <si>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</si>
  <si>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</si>
  <si>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</si>
  <si>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</si>
  <si>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</si>
  <si>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</si>
  <si>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</si>
  <si>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</si>
  <si>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</si>
  <si>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</si>
  <si>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</si>
  <si>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</si>
  <si>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</si>
  <si>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</si>
  <si>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</si>
  <si>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</si>
  <si>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</si>
  <si>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</si>
  <si>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2.13</t>
  </si>
  <si>
    <t>2.15</t>
  </si>
  <si>
    <t>2.17</t>
  </si>
  <si>
    <t>2.18</t>
  </si>
  <si>
    <t>2.22</t>
  </si>
  <si>
    <t>2.23</t>
  </si>
  <si>
    <t>2.24</t>
  </si>
  <si>
    <t>2.25</t>
  </si>
  <si>
    <t>2.27</t>
  </si>
  <si>
    <t>2.36</t>
  </si>
  <si>
    <t>2.39</t>
  </si>
  <si>
    <t>2.43</t>
  </si>
  <si>
    <t>2.47</t>
  </si>
  <si>
    <t>2.50</t>
  </si>
  <si>
    <t>2.52</t>
  </si>
  <si>
    <t>2.54</t>
  </si>
  <si>
    <t>2.55</t>
  </si>
  <si>
    <t>2.56</t>
  </si>
  <si>
    <t>2.57</t>
  </si>
  <si>
    <t>2.60</t>
  </si>
  <si>
    <t>2.61</t>
  </si>
  <si>
    <t>2.69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</si>
  <si>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</si>
  <si>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</si>
  <si>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</si>
  <si>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</si>
  <si>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</si>
  <si>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</si>
  <si>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</si>
  <si>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</si>
  <si>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</si>
  <si>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</si>
  <si>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</si>
  <si>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</si>
  <si>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</si>
  <si>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</si>
  <si>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</si>
  <si>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</si>
  <si>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</si>
  <si>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</si>
  <si>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</si>
  <si>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3.19</t>
  </si>
  <si>
    <t>4</t>
  </si>
  <si>
    <t>4.3</t>
  </si>
  <si>
    <t>4.4</t>
  </si>
  <si>
    <t>4.6</t>
  </si>
  <si>
    <t>4.7</t>
  </si>
  <si>
    <t>ВСЕГО межбюджетных трансфертов местным бюджетам</t>
  </si>
  <si>
    <t>(тыс. рублей)</t>
  </si>
  <si>
    <t>Городские округа</t>
  </si>
  <si>
    <t>Всего дотаций</t>
  </si>
  <si>
    <t>Нераспределенная сумма</t>
  </si>
  <si>
    <t xml:space="preserve">Всего субсидии </t>
  </si>
  <si>
    <t xml:space="preserve">Всего субвенции </t>
  </si>
  <si>
    <t xml:space="preserve">Дотации бюджетам муниципальных районов и бюджетам городских округов на выравнивание бюджетной обеспеченности муниципальных районов (городских округов)  </t>
  </si>
  <si>
    <t>874 1003 Ц711412030 540</t>
  </si>
  <si>
    <t>882 0405 Ц9Л0212670 540</t>
  </si>
  <si>
    <t>874 0702 Ц710553030 540</t>
  </si>
  <si>
    <t xml:space="preserve">818 1403 Ч540717600 540 </t>
  </si>
  <si>
    <t>832 1403 A510212820 540</t>
  </si>
  <si>
    <t>818 0304 Ч540259300 530</t>
  </si>
  <si>
    <t xml:space="preserve">818 0104 A3Э0113800 530 </t>
  </si>
  <si>
    <t>832 0501 A220112780 530</t>
  </si>
  <si>
    <t>832 0505 A210312980 530</t>
  </si>
  <si>
    <t>856 1006 Ц630112440 530</t>
  </si>
  <si>
    <t>874 0104 A330111980 530</t>
  </si>
  <si>
    <t>874 0701 Ц710212000 530</t>
  </si>
  <si>
    <t>874 0702 Ц710212010 530</t>
  </si>
  <si>
    <t>874 1004 Ц711412040 530</t>
  </si>
  <si>
    <t>881 0405 Ц970112750 530</t>
  </si>
  <si>
    <t>874 1003 Ц310110550 530</t>
  </si>
  <si>
    <t>857 1003 Ц310110550 530</t>
  </si>
  <si>
    <t>818 0105 Ч540151200 530</t>
  </si>
  <si>
    <t>831 0409 Ч210314181 521</t>
  </si>
  <si>
    <t>831 0409 Ч210314182 521</t>
  </si>
  <si>
    <t>831 0409 Ч210314191 521</t>
  </si>
  <si>
    <t>4.8</t>
  </si>
  <si>
    <t>4.10</t>
  </si>
  <si>
    <t>План по закону о бюджете первоначальный</t>
  </si>
  <si>
    <t>Исполнено за отчетный год</t>
  </si>
  <si>
    <t>2.10</t>
  </si>
  <si>
    <t>Исполнено за отчетный период</t>
  </si>
  <si>
    <t>831 0408 Ч220101040 530</t>
  </si>
  <si>
    <t>833 0505 A110317740 530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</si>
  <si>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</si>
  <si>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831 0409 Ч210314210 521</t>
  </si>
  <si>
    <t>Капитальный ремонт источников водоснабжения (водонапорных башен и водозаборных скважин) в населенных пунктах</t>
  </si>
  <si>
    <t>832 0503 A51F255550 523</t>
  </si>
  <si>
    <t>832 0412 Ч910402390 521</t>
  </si>
  <si>
    <t>832 1004 A2103R4970 521</t>
  </si>
  <si>
    <t>840 0113 A4102R5110 521</t>
  </si>
  <si>
    <t>850 0406 Ч3403R0650 521</t>
  </si>
  <si>
    <t>857 0503 Ц4115R2990 521</t>
  </si>
  <si>
    <t>857 0801 Ц411519830 521</t>
  </si>
  <si>
    <t>857 0703 Ц410619270 521</t>
  </si>
  <si>
    <t>857 0801 Ц411515340 521</t>
  </si>
  <si>
    <t>857 0801 Ц41A255194 521</t>
  </si>
  <si>
    <t>867 1102 Ц510219820 521</t>
  </si>
  <si>
    <t>867 1102 Ц51P552280 521</t>
  </si>
  <si>
    <t>874 0702 Ц711401560 521</t>
  </si>
  <si>
    <t>874 0702 Ц740511660 521</t>
  </si>
  <si>
    <t>882 0405 Ц9И0916810 521</t>
  </si>
  <si>
    <t>874 1004 Ц711401020 530</t>
  </si>
  <si>
    <t>857 0801 Ц460202350 521</t>
  </si>
  <si>
    <t>882 0405 Ц9Б03R5990 521</t>
  </si>
  <si>
    <t>857 0801 Ц410118380 521</t>
  </si>
  <si>
    <t>832 0505 A51F254240 521</t>
  </si>
  <si>
    <t>874 0702 Ц71E164800 521</t>
  </si>
  <si>
    <t>850 0406 Ч340321120 521</t>
  </si>
  <si>
    <t>850 0605 Ч36G252690 521</t>
  </si>
  <si>
    <t>2.11</t>
  </si>
  <si>
    <t>2.12</t>
  </si>
  <si>
    <t>2.14</t>
  </si>
  <si>
    <t>2.16</t>
  </si>
  <si>
    <t>2.19</t>
  </si>
  <si>
    <t>2.20</t>
  </si>
  <si>
    <t>2.21</t>
  </si>
  <si>
    <t>2.26</t>
  </si>
  <si>
    <t>2.28</t>
  </si>
  <si>
    <t>2.29</t>
  </si>
  <si>
    <t>2.30</t>
  </si>
  <si>
    <t>2.31</t>
  </si>
  <si>
    <t>2.32</t>
  </si>
  <si>
    <t>2.33</t>
  </si>
  <si>
    <t>2.34</t>
  </si>
  <si>
    <t>2.35</t>
  </si>
  <si>
    <t>2.37</t>
  </si>
  <si>
    <t>2.38</t>
  </si>
  <si>
    <t>2.40</t>
  </si>
  <si>
    <t>2.41</t>
  </si>
  <si>
    <t>2.42</t>
  </si>
  <si>
    <t>2.44</t>
  </si>
  <si>
    <t>2.45</t>
  </si>
  <si>
    <t>2.46</t>
  </si>
  <si>
    <t>2.48</t>
  </si>
  <si>
    <t>2.49</t>
  </si>
  <si>
    <t>2.51</t>
  </si>
  <si>
    <t>2.53</t>
  </si>
  <si>
    <t>2.58</t>
  </si>
  <si>
    <t>2.59</t>
  </si>
  <si>
    <t>2.62</t>
  </si>
  <si>
    <t>2.63</t>
  </si>
  <si>
    <t>2.64</t>
  </si>
  <si>
    <t>2.65</t>
  </si>
  <si>
    <t>2.66</t>
  </si>
  <si>
    <t>2.67</t>
  </si>
  <si>
    <t>2.68</t>
  </si>
  <si>
    <t>3.18</t>
  </si>
  <si>
    <t>3.20</t>
  </si>
  <si>
    <t>3.21</t>
  </si>
  <si>
    <t>3.22</t>
  </si>
  <si>
    <t>3.23</t>
  </si>
  <si>
    <t>3.24</t>
  </si>
  <si>
    <t>3.25</t>
  </si>
  <si>
    <t>4.1</t>
  </si>
  <si>
    <t>4.2</t>
  </si>
  <si>
    <t>4.5</t>
  </si>
  <si>
    <t>4.9</t>
  </si>
  <si>
    <t xml:space="preserve">Дотации бюджетам муниципальных округов и городских округов на выравнивание бюджетной обеспеченности муниципальных округов (городских округов) </t>
  </si>
  <si>
    <t>892 1401 Ч4104Д0030 511</t>
  </si>
  <si>
    <t>831 0409 Ч210314200 521</t>
  </si>
  <si>
    <t xml:space="preserve">831 0409 Ч210314220 522 </t>
  </si>
  <si>
    <t>831 0409 Ч21R153933 521      831 0409 Ч21R153933 522</t>
  </si>
  <si>
    <t>874 0702 Ц7114R3040 521</t>
  </si>
  <si>
    <t>832 0502 A110215670 521</t>
  </si>
  <si>
    <t>882 0503 A6202R5762 521</t>
  </si>
  <si>
    <t xml:space="preserve">882 1403 A6101R5764 521 </t>
  </si>
  <si>
    <t xml:space="preserve">857 0801 Ц411519830 521 </t>
  </si>
  <si>
    <t>874 0702 Ц71E250980 521</t>
  </si>
  <si>
    <t>874 0702 Ц770311660 521</t>
  </si>
  <si>
    <t>832 0505 A6201R576В 522</t>
  </si>
  <si>
    <t>850 0602 Ч37G650130 522</t>
  </si>
  <si>
    <t>832 0409 A21F15021D 522      832 0502 A21F15021D 522</t>
  </si>
  <si>
    <t>832 0502 A130222420 522</t>
  </si>
  <si>
    <t>832 0501 A21F302370 521</t>
  </si>
  <si>
    <t>832 0409 A510216570 523     832 0409 A510216570 523        882 0409 A620116570 523          882 1403 A620116570 523</t>
  </si>
  <si>
    <t xml:space="preserve"> 832 0502 A120122530 523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</si>
  <si>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</si>
  <si>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Обеспечение учреждений культуры специализированным автотранспортом для обслуживания населения, в том числе сельского населения, в рамках поддержки отрасли культуры</t>
  </si>
  <si>
    <t xml:space="preserve">857 0801 Ц41A15519U 521 </t>
  </si>
  <si>
    <t xml:space="preserve">855 0113 A310320730 530 </t>
  </si>
  <si>
    <t>856 0104 Ц3Э0111990 530      874 0701 Ц7Э0111990 530</t>
  </si>
  <si>
    <t xml:space="preserve">874 1004 Ц711401010 530 </t>
  </si>
  <si>
    <t xml:space="preserve">892 0203 Ч410451180 530 </t>
  </si>
  <si>
    <t>832 1004 A210312940 530</t>
  </si>
  <si>
    <t>832 1004 A22011A820 530</t>
  </si>
  <si>
    <t>832 0505 A51F254240 540</t>
  </si>
  <si>
    <t xml:space="preserve">857 0801 Ц41A154540 540 </t>
  </si>
  <si>
    <t>Поощрение победителей регионального этапа Всероссийского конкурса "Лучшая муниципальная практика"</t>
  </si>
  <si>
    <t>Реализация мероприятий по развитию общественной инфраструктуры населенных пунктов в рамках празднования Дня Республики</t>
  </si>
  <si>
    <t>Проведение оценки эффективности деятельности органов местного самоуправления муниципальных округов и городских округов</t>
  </si>
  <si>
    <t>Выделение грантов Главы Чувашской Республики муниципальным округам и городским округам для стимулирования привлечения инвестиций в основной капитал и развития экономического (налогового) потенциала территорий</t>
  </si>
  <si>
    <t xml:space="preserve">832 1403 Ч160814430 540 </t>
  </si>
  <si>
    <t xml:space="preserve">832 1403 Ч160816380 540 </t>
  </si>
  <si>
    <t>Поощрение победителей экономического соревнования в сельском хозяйстве между муниципальными округами Чувашской Республики</t>
  </si>
  <si>
    <t xml:space="preserve">832 0503 A510202710 523 </t>
  </si>
  <si>
    <t xml:space="preserve">870 0410 Ч620215410 521 </t>
  </si>
  <si>
    <t>832 0412 Ч910423730 521</t>
  </si>
  <si>
    <t>882 0405 Ц9Л0212660 521</t>
  </si>
  <si>
    <t>874 0702 Ц713000860 521</t>
  </si>
  <si>
    <t>874 0702 Ц713002700 521     874 0702 Ц770702700 521</t>
  </si>
  <si>
    <t>857 0801 Ц41A155900 521</t>
  </si>
  <si>
    <t>857 0801 Ц41A155970 521</t>
  </si>
  <si>
    <t>857 0801 Ц411517090 52</t>
  </si>
  <si>
    <t>874 0709 Ц711664940 521</t>
  </si>
  <si>
    <t>832 0702 A6201R5763 522       832 0410 A6201R5763 522      832 0502 A6201R5763 522</t>
  </si>
  <si>
    <t>субсидии на строительство (реконструкцию) и модернизацию муниципальных учреждений культуры клубного типа</t>
  </si>
  <si>
    <t>857 08 01 Ц460122790 522</t>
  </si>
  <si>
    <t>867 1102 Ц510223790 522</t>
  </si>
  <si>
    <t xml:space="preserve">874 0702 Ц74E155203 522 </t>
  </si>
  <si>
    <t>832 0502 A12022066И 522</t>
  </si>
  <si>
    <t>832 0502 A210323870 522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</si>
  <si>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2019 - 2024 годы»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</si>
  <si>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</si>
  <si>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</si>
  <si>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 границах населенных пунктов </t>
  </si>
  <si>
    <t>Субсидии бюджетам муниципальных округов на содержание автомобильных дорог общего пользования местного значения в границах населенных пунктов</t>
  </si>
  <si>
    <t xml:space="preserve">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</t>
  </si>
  <si>
    <t xml:space="preserve"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</si>
  <si>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</t>
  </si>
  <si>
    <t>Субсидии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 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</si>
  <si>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</si>
  <si>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бюджетам муниципальных округов на разработку генеральных планов муниципальных образований Чувашской Республики </t>
  </si>
  <si>
    <t>Субсидии бюджетам муниципальных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на финансовое обеспечение мероприятий по переселению аварийных домов, не обеспеченных финансовой поддержкой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</si>
  <si>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</si>
  <si>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бюджетам муниципальных округов на строительство и реконструкцию (модернизацию) объектов питьевого водоснабжения и водоподготовки </t>
  </si>
  <si>
    <t xml:space="preserve">Субсидии бюджетам муниципальных округов и городских округов на перевод многоквартирных домов с централизованного на индивидуальное отопление </t>
  </si>
  <si>
    <t>Субсидии бюджетам муниципальных округов на создание и модернизацию объектов водоотведения и очистки бытовых сточных вод</t>
  </si>
  <si>
    <t>Субсидии бюджетам муниципальных округов на 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</si>
  <si>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</si>
  <si>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>Субсидии бюджетам муниципальных округов и городских округов на реализацию мероприятий по благоустройству дворовых территорий и тротуаров</t>
  </si>
  <si>
    <t>Субсидии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</si>
  <si>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</si>
  <si>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и городских округов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</si>
  <si>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и городских округов на проведение комплексных кадастровых работ</t>
  </si>
  <si>
    <t>Субсидии бюджетам муниципальных округов на проведение капитального ремонта гидротехнических сооружений, находящихся в муниципальной собственности</t>
  </si>
  <si>
    <t>Субсидии бюджетам муниципальных округов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</si>
  <si>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 xml:space="preserve">Субсидии бюджетам городских округов на строительство и реконструкцию (модернизацию) очистных сооружений централизованных систем водоотведения </t>
  </si>
  <si>
    <t>Субсидии бюджетам муниципальных округов и городских округов на государственную поддержку закупки контейнеров для раздельного накопления твердых коммунальных отходов</t>
  </si>
  <si>
    <t>Субсидии бюджетам муниципальных округов на укрепление материально-технической базы муниципальных детских школ искусств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</si>
  <si>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библиотек)</t>
  </si>
  <si>
    <t>Субсидии бюджетам городских округов на капитальный ремонт муниципальных учреждений культуры клубного типа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</si>
  <si>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библиотек) </t>
  </si>
  <si>
    <t>Субсидии бюджетам городских округов на техническое оснащение муниципальных музеев</t>
  </si>
  <si>
    <t>Субсидии бюджетам муниципальных округов и городских округов на капитальный ремонт муниципальных музеев </t>
  </si>
  <si>
    <t>Субсидии бюджетам муниципальных округов на укрепление материально-технической базы муниципальных учреждений культурно-досугового типа (в части оснащения оборудованием)</t>
  </si>
  <si>
    <t>Субсидии бюджетам муниципальных округов на проведение проектно-изыскательских, противоаварийных, консервационных, восстановительных и ремонтно-реставрационных работ </t>
  </si>
  <si>
    <t>Субсидии бюджетам муниципальных округов и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N 597 "О мероприятиях по реализации государственной социальной политики"</t>
  </si>
  <si>
    <t>Субсидии бюджетам муниципальных округов и городских округов на укрепление материально-технической базы в сфере физической культуры и спорта (в части проведения капитального и текущего ремонта)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</si>
  <si>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</si>
  <si>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создание объектов спортивной инфраструктуры</t>
  </si>
  <si>
    <t>Субсидии бюджетам муниципальных округов на развитие спортивной инфраструктуры по месту жительства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</si>
  <si>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</si>
  <si>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</si>
  <si>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и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 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</si>
  <si>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</si>
  <si>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Субсидии бюджетам муниципальных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образования)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</si>
  <si>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модернизации инфраструктуры)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</si>
  <si>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</si>
  <si>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</si>
  <si>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 </t>
  </si>
  <si>
    <t>Субсидии бюджетам муниципальных округов и городских округов на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N 761 "О Национальной стратегии действий в интересах детей на 2012 - 2017 годы"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</si>
  <si>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</si>
  <si>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</si>
  <si>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реализацию комплекса мероприятий по борьбе с распространением борщевика Сосновского на территории Чувашской Республики</t>
  </si>
  <si>
    <t>Субсидии бюджетам городских округов на организацию конкурсов, выставок и ярмарок с участием организаций агропромышленного комплекса</t>
  </si>
  <si>
    <t>Субсидии бюджетам муниципальных округов на разработку проектной документации объектов капитального строительства, проведение государственной экспертизы проектной документации и результатов инженерных изысканий</t>
  </si>
  <si>
    <t>Субсидии бюджетам муниципальных округов на благоустройство сельских территорий в рамках обеспечения комплексного развития сельских территорий</t>
  </si>
  <si>
    <t>Субсидии бюджетам муниципальных округов на мероприятия по улучшению жилищных условий граждан, проживающих на сельских территориях, в рамках обеспечения комплексного развития сельских территорий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</si>
  <si>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</si>
  <si>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Субсидии бюджетам муниципальных округов на разработку правил землепользования и застройки муниципальных образований Чувашской Республики</t>
  </si>
  <si>
    <t>Субсидии бюджетам муниципальных округов на 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 в рамках обеспечения комплексного развития сельских территорий</t>
  </si>
  <si>
    <t>Субсидии бюджетам городских округов на укрепление материально-технической базы муниципальных музеев</t>
  </si>
  <si>
    <t>Субсидии бюджетам городских округов на реализацию мероприятий в области информатизации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</si>
  <si>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</si>
  <si>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муниципальных округов и городских округов на реализацию инициативных проектов</t>
  </si>
  <si>
    <t xml:space="preserve">892 1403 Ч41041A720 521 </t>
  </si>
  <si>
    <t>874 1004 Ц711422170 530      874 0702 Ц71142029П 530</t>
  </si>
  <si>
    <t>818 0304 Ч540223520 530</t>
  </si>
  <si>
    <t>874 0702 Ц76EВ51790 540</t>
  </si>
  <si>
    <t>Муниципальные округа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</si>
  <si>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</t>
  </si>
  <si>
    <t>Субвенции бюджетам муниципальных округов и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</si>
  <si>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</si>
  <si>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на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</si>
  <si>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</si>
  <si>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</si>
  <si>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бюджетам муниципальных округов и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</si>
  <si>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</si>
  <si>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</si>
  <si>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</si>
  <si>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</t>
  </si>
  <si>
    <t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 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</si>
  <si>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исключением вопросов, решение которых отнесено к ведению Российской Федерации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</si>
  <si>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 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</si>
  <si>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</si>
  <si>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обеспечению дополнительного образования детей в муниципальных общеобразовательных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</si>
  <si>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Федерации, </t>
  </si>
  <si>
    <t>Субвенции бюджетам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</si>
  <si>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</si>
  <si>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 </t>
  </si>
  <si>
    <t>Субвенции бюджетам муниципальных округов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</si>
  <si>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</si>
  <si>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</si>
  <si>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>Субвенции бюджетам муниципальных округов для осуществления первичного воинского учета органами местного самоуправления муниципальных округов</t>
  </si>
  <si>
    <t>Субвенции бюджетам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</si>
  <si>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Иные межбюджетные трансферты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 </t>
  </si>
  <si>
    <t>Иные межбюджетные трансферты бюджетам муниципальных округов и городских округов на создание модельных муниципальных библиотек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</si>
  <si>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</si>
  <si>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</si>
  <si>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</si>
  <si>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Наименование муниципальных и городских округов</t>
  </si>
  <si>
    <t>Переселение граждан из жилищного фонда, признанного аварийным и представляющего угрозу жизни и здоровью граждан, за исключением признанного таковым до 1 января 2017 года</t>
  </si>
  <si>
    <t>832 0501 A210218320 523</t>
  </si>
  <si>
    <t>2.70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</si>
  <si>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граждан Российской Федерации, направленных из Федерального казенного учреждения "Военный комиссариат Чувашской Республики" для заключения контракта о добровольном содействии в выполнении задач, возложенных на Вооруженные Силы Российской Федерации, погибших (умерших) в результате участия в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 с 30 сентября 2022 года</t>
  </si>
  <si>
    <t>4.11</t>
  </si>
  <si>
    <t>Гранты Главы Чувашской Республики для поддержки инновационных проектов в сфере культуры и искусства</t>
  </si>
  <si>
    <t xml:space="preserve">856 1003 Ц310122570 540 </t>
  </si>
  <si>
    <t>857 0801 Ц410510970 540</t>
  </si>
  <si>
    <t>892 1403 Ч410455491 540</t>
  </si>
  <si>
    <t xml:space="preserve">Иные межбюджетные трансферты из республиканского бюджета Чувашской Республики за содействие достижению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на цели поощрения муниципальных управленческих команд в 2023 году </t>
  </si>
  <si>
    <t>иных межбюджетных трансфертов бюджетам муниципальных округов и городских округов на 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граждан Российской Федерации, направленных из Федерального казенного учреждения «Военный комиссариат Чувашской Республики» для заключения контракта о добровольном содействии в выполнении задач, возложенных на Вооруженные Силы Российской Федерации, погибших (умерших) в результате участия в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 с 30 сентября 2022 года</t>
  </si>
  <si>
    <t>Плановые назначения по закону о бюджете (с учетом уточнения от 24.03.2023)</t>
  </si>
  <si>
    <t>Сведения о предоставленных из республиканского бюджета Чувашской Республики межбюджетных трансфертов местным бюджетам за 9 месяцев 2023 года</t>
  </si>
  <si>
    <t>832 0501 A21F367483 521  832 0501 A21F367484 521</t>
  </si>
  <si>
    <t>857 0801 Ц4115R4670 521</t>
  </si>
  <si>
    <t>857 0801 Ц41A115450 521</t>
  </si>
  <si>
    <t>867 1102 Ц510102790 521</t>
  </si>
  <si>
    <t xml:space="preserve">874 0703 Ц71E251710 521 </t>
  </si>
  <si>
    <t>874 0703 Ц710117080 521</t>
  </si>
  <si>
    <t>882 0412 A620115330 521</t>
  </si>
  <si>
    <t>Иные межбюджетные трансферты на выплату ежегодных грантов Главы Чувашской Республики для поддержки инноваций в сфере образования</t>
  </si>
  <si>
    <t>4.12</t>
  </si>
  <si>
    <t>4.13</t>
  </si>
  <si>
    <t>874 0709 Ц711116400 540</t>
  </si>
  <si>
    <t>4.14</t>
  </si>
  <si>
    <t>Иные межбюджетные трансферты на проведение неотложных аварийно-восстановительных работ на социально значимых объектах образования</t>
  </si>
  <si>
    <t xml:space="preserve">874 0702 Ц711520410 540 </t>
  </si>
  <si>
    <t xml:space="preserve">Сведения о предоставлении из бюджета субъекта Российской Федерации дотаций муниципальным и городским округам за 9 месяцев 2023 года </t>
  </si>
  <si>
    <t>Сведения о предоставлении из бюджета субъекта Российской Федерации субсидий муниципальным и городским округам за 9 месяцев 2023 года</t>
  </si>
  <si>
    <t>Сведения о предоставлении из бюджета субъекта Российской Федерации субвенций муниципальным и городским округам за 9 месяцев 2023 года</t>
  </si>
  <si>
    <t>Сведения о предоставлении из бюджета субъекта Российской Федерации иных межбюджетных трансфертов муниципальным и городским округам за 9 месяцев 2023 года</t>
  </si>
  <si>
    <t xml:space="preserve">Иные межбюджетные трансферты бюджетам муниципальных округов и городских округов на поддержку инновационных проектов в сфере культуры и искусства </t>
  </si>
  <si>
    <t>Иные межбюджетные трансферты бюджетам муниципальных округов и городских округов на выплату ежегодных грантов Главы Чувашской Республики для поддержки инноваций в сфере образования</t>
  </si>
  <si>
    <t>Первоначальный план по закону о бюджете № 110 от 29.11.2022</t>
  </si>
  <si>
    <t>План по закону о бюджете № 110 от 29.11.2022 (с учетом уточнения от 24.03.2023)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</si>
</sst>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b/>
      <sz val="10"/>
      <name val="TimesET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21"/>
      <color rgb="FF22272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ET"/>
    </font>
    <font>
      <i/>
      <sz val="11"/>
      <name val="Times New Roman"/>
      <family val="1"/>
      <charset val="204"/>
    </font>
    <font>
      <i/>
      <sz val="10"/>
      <name val="TimesET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4" fontId="19" fillId="32" borderId="7">
      <alignment horizontal="right" vertical="top" wrapText="1" shrinkToFit="1"/>
    </xf>
    <xf numFmtId="4" fontId="20" fillId="33" borderId="8">
      <alignment horizontal="right" vertical="top" shrinkToFit="1"/>
    </xf>
    <xf numFmtId="4" fontId="20" fillId="34" borderId="9">
      <alignment horizontal="right" vertical="top" shrinkToFit="1"/>
    </xf>
    <xf numFmtId="4" fontId="21" fillId="0" borderId="9">
      <alignment horizontal="right" vertical="top" shrinkToFit="1"/>
    </xf>
    <xf numFmtId="4" fontId="20" fillId="35" borderId="10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36" borderId="0"/>
    <xf numFmtId="0" fontId="30" fillId="0" borderId="0">
      <alignment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horizontal="right"/>
    </xf>
    <xf numFmtId="0" fontId="30" fillId="36" borderId="11"/>
    <xf numFmtId="0" fontId="30" fillId="0" borderId="10">
      <alignment horizontal="center" vertical="center" wrapText="1"/>
    </xf>
    <xf numFmtId="0" fontId="30" fillId="36" borderId="12"/>
    <xf numFmtId="49" fontId="30" fillId="0" borderId="10">
      <alignment horizontal="left" vertical="top" wrapText="1" indent="2"/>
    </xf>
    <xf numFmtId="49" fontId="30" fillId="0" borderId="10">
      <alignment horizontal="center" vertical="top" shrinkToFit="1"/>
    </xf>
    <xf numFmtId="4" fontId="30" fillId="0" borderId="10">
      <alignment horizontal="right" vertical="top" shrinkToFit="1"/>
    </xf>
    <xf numFmtId="10" fontId="30" fillId="0" borderId="10">
      <alignment horizontal="right" vertical="top" shrinkToFit="1"/>
    </xf>
    <xf numFmtId="0" fontId="30" fillId="36" borderId="12">
      <alignment shrinkToFit="1"/>
    </xf>
    <xf numFmtId="0" fontId="32" fillId="0" borderId="10">
      <alignment horizontal="left"/>
    </xf>
    <xf numFmtId="4" fontId="32" fillId="5" borderId="10">
      <alignment horizontal="right" vertical="top" shrinkToFit="1"/>
    </xf>
    <xf numFmtId="10" fontId="32" fillId="5" borderId="10">
      <alignment horizontal="right" vertical="top" shrinkToFit="1"/>
    </xf>
    <xf numFmtId="0" fontId="30" fillId="36" borderId="13"/>
    <xf numFmtId="0" fontId="32" fillId="0" borderId="10">
      <alignment vertical="top" wrapText="1"/>
    </xf>
    <xf numFmtId="4" fontId="32" fillId="37" borderId="10">
      <alignment horizontal="right" vertical="top" shrinkToFit="1"/>
    </xf>
    <xf numFmtId="10" fontId="32" fillId="37" borderId="10">
      <alignment horizontal="right" vertical="top" shrinkToFit="1"/>
    </xf>
    <xf numFmtId="0" fontId="30" fillId="36" borderId="12">
      <alignment horizontal="center"/>
    </xf>
    <xf numFmtId="0" fontId="30" fillId="36" borderId="12">
      <alignment horizontal="left"/>
    </xf>
    <xf numFmtId="0" fontId="30" fillId="36" borderId="13">
      <alignment horizontal="center"/>
    </xf>
    <xf numFmtId="0" fontId="30" fillId="36" borderId="13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14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30" borderId="0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4" fontId="24" fillId="0" borderId="0" xfId="8" applyNumberFormat="1" applyFont="1"/>
    <xf numFmtId="4" fontId="22" fillId="0" borderId="0" xfId="8" applyNumberFormat="1" applyFont="1" applyAlignment="1">
      <alignment horizontal="center"/>
    </xf>
    <xf numFmtId="0" fontId="26" fillId="0" borderId="0" xfId="8" applyFont="1" applyAlignment="1">
      <alignment horizontal="center" vertical="center" wrapText="1"/>
    </xf>
    <xf numFmtId="0" fontId="27" fillId="30" borderId="2" xfId="8" applyFont="1" applyFill="1" applyBorder="1" applyAlignment="1">
      <alignment horizontal="center" vertical="center" wrapText="1"/>
    </xf>
    <xf numFmtId="0" fontId="27" fillId="30" borderId="4" xfId="8" applyFont="1" applyFill="1" applyBorder="1" applyAlignment="1">
      <alignment horizontal="center" vertical="center" wrapText="1"/>
    </xf>
    <xf numFmtId="4" fontId="24" fillId="30" borderId="0" xfId="8" applyNumberFormat="1" applyFont="1" applyFill="1"/>
    <xf numFmtId="49" fontId="28" fillId="30" borderId="2" xfId="8" applyNumberFormat="1" applyFont="1" applyFill="1" applyBorder="1" applyAlignment="1">
      <alignment horizontal="center" vertical="center" wrapText="1"/>
    </xf>
    <xf numFmtId="165" fontId="28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center" vertical="center" wrapText="1"/>
    </xf>
    <xf numFmtId="165" fontId="23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justify" vertical="center" wrapText="1"/>
    </xf>
    <xf numFmtId="165" fontId="23" fillId="30" borderId="2" xfId="8" applyNumberFormat="1" applyFont="1" applyFill="1" applyBorder="1" applyAlignment="1">
      <alignment horizontal="left" vertical="center" wrapText="1"/>
    </xf>
    <xf numFmtId="4" fontId="22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33" fillId="30" borderId="0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5" fontId="34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4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wrapText="1"/>
    </xf>
    <xf numFmtId="164" fontId="35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" fontId="34" fillId="30" borderId="0" xfId="0" applyNumberFormat="1" applyFont="1" applyFill="1" applyBorder="1" applyAlignment="1">
      <alignment vertical="center" wrapText="1"/>
    </xf>
    <xf numFmtId="164" fontId="34" fillId="3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6" xfId="0" applyNumberFormat="1" applyFont="1" applyFill="1" applyBorder="1" applyAlignment="1">
      <alignment vertical="center" wrapText="1"/>
    </xf>
    <xf numFmtId="165" fontId="35" fillId="30" borderId="4" xfId="0" applyNumberFormat="1" applyFont="1" applyFill="1" applyBorder="1" applyAlignment="1">
      <alignment horizontal="right" vertical="center" wrapText="1"/>
    </xf>
    <xf numFmtId="165" fontId="34" fillId="30" borderId="2" xfId="0" applyNumberFormat="1" applyFont="1" applyFill="1" applyBorder="1" applyAlignment="1">
      <alignment horizontal="right" vertical="top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0" fontId="22" fillId="0" borderId="0" xfId="8" applyFont="1" applyFill="1" applyAlignment="1">
      <alignment vertical="center" wrapText="1"/>
    </xf>
    <xf numFmtId="0" fontId="26" fillId="0" borderId="0" xfId="8" applyFont="1" applyFill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165" fontId="28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horizontal="left" vertical="center" wrapText="1"/>
    </xf>
    <xf numFmtId="165" fontId="23" fillId="0" borderId="2" xfId="8" applyNumberFormat="1" applyFont="1" applyFill="1" applyBorder="1" applyAlignment="1">
      <alignment horizontal="right" vertical="center" wrapText="1"/>
    </xf>
    <xf numFmtId="165" fontId="22" fillId="0" borderId="0" xfId="8" applyNumberFormat="1" applyFont="1" applyFill="1" applyAlignment="1">
      <alignment vertical="center" wrapText="1"/>
    </xf>
    <xf numFmtId="0" fontId="23" fillId="0" borderId="0" xfId="8" applyFont="1" applyFill="1" applyAlignment="1">
      <alignment horizontal="left" vertical="center" wrapText="1"/>
    </xf>
    <xf numFmtId="0" fontId="27" fillId="0" borderId="2" xfId="8" applyFont="1" applyFill="1" applyBorder="1" applyAlignment="1">
      <alignment horizontal="center" vertical="center" wrapText="1"/>
    </xf>
    <xf numFmtId="165" fontId="11" fillId="30" borderId="0" xfId="0" applyNumberFormat="1" applyFont="1" applyFill="1" applyBorder="1" applyAlignment="1">
      <alignment vertical="center" wrapText="1"/>
    </xf>
    <xf numFmtId="164" fontId="37" fillId="30" borderId="0" xfId="0" applyNumberFormat="1" applyFont="1" applyFill="1" applyBorder="1" applyAlignment="1">
      <alignment vertical="center" wrapText="1"/>
    </xf>
    <xf numFmtId="0" fontId="38" fillId="0" borderId="0" xfId="0" applyFont="1"/>
    <xf numFmtId="165" fontId="35" fillId="0" borderId="2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165" fontId="35" fillId="0" borderId="4" xfId="0" applyNumberFormat="1" applyFont="1" applyFill="1" applyBorder="1" applyAlignment="1">
      <alignment horizontal="right" vertical="center" wrapText="1"/>
    </xf>
    <xf numFmtId="165" fontId="34" fillId="0" borderId="2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0" fontId="23" fillId="0" borderId="0" xfId="8" applyFont="1" applyFill="1" applyAlignment="1">
      <alignment horizontal="right" vertical="center" wrapText="1"/>
    </xf>
    <xf numFmtId="164" fontId="11" fillId="30" borderId="3" xfId="0" applyNumberFormat="1" applyFont="1" applyFill="1" applyBorder="1" applyAlignment="1">
      <alignment horizontal="center" vertical="center" wrapText="1"/>
    </xf>
    <xf numFmtId="49" fontId="23" fillId="30" borderId="3" xfId="8" applyNumberFormat="1" applyFont="1" applyFill="1" applyBorder="1" applyAlignment="1">
      <alignment horizontal="justify" vertical="center" wrapText="1"/>
    </xf>
    <xf numFmtId="164" fontId="11" fillId="30" borderId="3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center" wrapText="1"/>
    </xf>
    <xf numFmtId="165" fontId="39" fillId="30" borderId="2" xfId="0" applyNumberFormat="1" applyFont="1" applyFill="1" applyBorder="1" applyAlignment="1">
      <alignment vertical="center" wrapText="1"/>
    </xf>
    <xf numFmtId="164" fontId="40" fillId="30" borderId="0" xfId="0" applyNumberFormat="1" applyFont="1" applyFill="1" applyBorder="1" applyAlignment="1">
      <alignment vertical="center" wrapText="1"/>
    </xf>
    <xf numFmtId="1" fontId="39" fillId="30" borderId="2" xfId="0" applyNumberFormat="1" applyFont="1" applyFill="1" applyBorder="1" applyAlignment="1">
      <alignment vertical="center" wrapText="1"/>
    </xf>
    <xf numFmtId="165" fontId="41" fillId="30" borderId="2" xfId="0" applyNumberFormat="1" applyFont="1" applyFill="1" applyBorder="1" applyAlignment="1">
      <alignment horizontal="right" vertical="center" wrapText="1"/>
    </xf>
    <xf numFmtId="165" fontId="41" fillId="30" borderId="2" xfId="0" applyNumberFormat="1" applyFont="1" applyFill="1" applyBorder="1" applyAlignment="1">
      <alignment horizontal="right" vertical="top" wrapText="1"/>
    </xf>
    <xf numFmtId="164" fontId="42" fillId="0" borderId="0" xfId="0" applyNumberFormat="1" applyFont="1" applyFill="1" applyBorder="1" applyAlignment="1">
      <alignment vertical="center" wrapText="1"/>
    </xf>
    <xf numFmtId="165" fontId="23" fillId="30" borderId="3" xfId="8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top" wrapText="1"/>
    </xf>
    <xf numFmtId="0" fontId="25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5" fillId="30" borderId="2" xfId="0" applyNumberFormat="1" applyFont="1" applyFill="1" applyBorder="1" applyAlignment="1">
      <alignment horizontal="left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right" vertical="center" wrapText="1"/>
    </xf>
    <xf numFmtId="164" fontId="34" fillId="30" borderId="6" xfId="0" applyNumberFormat="1" applyFont="1" applyFill="1" applyBorder="1" applyAlignment="1">
      <alignment horizontal="center" vertical="center" wrapText="1"/>
    </xf>
    <xf numFmtId="164" fontId="34" fillId="30" borderId="15" xfId="0" applyNumberFormat="1" applyFont="1" applyFill="1" applyBorder="1" applyAlignment="1">
      <alignment horizontal="center" vertical="center" wrapText="1"/>
    </xf>
    <xf numFmtId="1" fontId="34" fillId="30" borderId="6" xfId="0" applyNumberFormat="1" applyFont="1" applyFill="1" applyBorder="1" applyAlignment="1">
      <alignment horizontal="center" vertical="center" wrapText="1"/>
    </xf>
    <xf numFmtId="1" fontId="34" fillId="30" borderId="15" xfId="0" applyNumberFormat="1" applyFont="1" applyFill="1" applyBorder="1" applyAlignment="1">
      <alignment horizontal="center" vertical="center" wrapText="1"/>
    </xf>
    <xf numFmtId="164" fontId="34" fillId="30" borderId="16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center" vertical="center" wrapText="1"/>
    </xf>
    <xf numFmtId="164" fontId="34" fillId="30" borderId="17" xfId="0" applyNumberFormat="1" applyFont="1" applyFill="1" applyBorder="1" applyAlignment="1">
      <alignment horizontal="center" vertical="center" wrapText="1"/>
    </xf>
    <xf numFmtId="164" fontId="34" fillId="30" borderId="5" xfId="0" applyNumberFormat="1" applyFont="1" applyFill="1" applyBorder="1" applyAlignment="1">
      <alignment horizontal="center" vertical="center" wrapText="1"/>
    </xf>
    <xf numFmtId="164" fontId="34" fillId="30" borderId="14" xfId="0" applyNumberFormat="1" applyFont="1" applyFill="1" applyBorder="1" applyAlignment="1">
      <alignment horizontal="center" vertical="center" wrapText="1"/>
    </xf>
    <xf numFmtId="164" fontId="34" fillId="30" borderId="4" xfId="0" applyNumberFormat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left" vertical="center" wrapText="1"/>
    </xf>
    <xf numFmtId="1" fontId="39" fillId="30" borderId="2" xfId="0" applyNumberFormat="1" applyFont="1" applyFill="1" applyBorder="1" applyAlignment="1">
      <alignment horizontal="left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64" fontId="35" fillId="30" borderId="15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4" fontId="36" fillId="30" borderId="15" xfId="0" applyNumberFormat="1" applyFont="1" applyFill="1" applyBorder="1" applyAlignment="1">
      <alignment horizontal="center" vertical="center" wrapText="1"/>
    </xf>
    <xf numFmtId="1" fontId="39" fillId="30" borderId="4" xfId="0" applyNumberFormat="1" applyFont="1" applyFill="1" applyBorder="1" applyAlignment="1">
      <alignment horizontal="center" vertical="center" wrapText="1"/>
    </xf>
    <xf numFmtId="1" fontId="39" fillId="30" borderId="14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35" fillId="30" borderId="4" xfId="0" applyNumberFormat="1" applyFont="1" applyFill="1" applyBorder="1" applyAlignment="1">
      <alignment horizontal="center" vertical="center" wrapText="1"/>
    </xf>
    <xf numFmtId="164" fontId="35" fillId="30" borderId="5" xfId="0" applyNumberFormat="1" applyFont="1" applyFill="1" applyBorder="1" applyAlignment="1">
      <alignment horizontal="center" vertical="center" wrapText="1"/>
    </xf>
    <xf numFmtId="164" fontId="36" fillId="30" borderId="4" xfId="0" applyNumberFormat="1" applyFont="1" applyFill="1" applyBorder="1" applyAlignment="1">
      <alignment horizontal="center" vertical="center" wrapText="1"/>
    </xf>
    <xf numFmtId="164" fontId="36" fillId="30" borderId="5" xfId="0" applyNumberFormat="1" applyFont="1" applyFill="1" applyBorder="1" applyAlignment="1">
      <alignment horizontal="center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tabSelected="1" zoomScale="70" zoomScaleNormal="70" zoomScaleSheetLayoutView="100" workbookViewId="0">
      <selection activeCell="A3" sqref="A3"/>
    </sheetView>
  </sheetViews>
  <sheetFormatPr defaultColWidth="29.54296875" defaultRowHeight="13"/>
  <cols>
    <col min="1" max="1" width="6.1796875" style="9" customWidth="1"/>
    <col min="2" max="2" width="91" style="9" customWidth="1"/>
    <col min="3" max="3" width="31.1796875" style="9" customWidth="1"/>
    <col min="4" max="4" width="21" style="55" customWidth="1"/>
    <col min="5" max="5" width="20.453125" style="55" customWidth="1"/>
    <col min="6" max="6" width="20.81640625" style="55" customWidth="1"/>
    <col min="7" max="7" width="22.453125" style="10" customWidth="1"/>
    <col min="8" max="8" width="21" style="10" customWidth="1"/>
    <col min="9" max="9" width="21.54296875" style="10" customWidth="1"/>
    <col min="10" max="16384" width="29.54296875" style="10"/>
  </cols>
  <sheetData>
    <row r="1" spans="1:6" ht="15.5">
      <c r="F1" s="63"/>
    </row>
    <row r="2" spans="1:6" s="11" customFormat="1" ht="41.25" customHeight="1">
      <c r="A2" s="86" t="s">
        <v>371</v>
      </c>
      <c r="B2" s="86"/>
      <c r="C2" s="86"/>
      <c r="D2" s="86"/>
      <c r="E2" s="86"/>
      <c r="F2" s="86"/>
    </row>
    <row r="3" spans="1:6" s="11" customFormat="1" ht="19.5" customHeight="1">
      <c r="A3" s="12"/>
      <c r="B3" s="12"/>
      <c r="C3" s="12"/>
      <c r="D3" s="56"/>
      <c r="E3" s="56"/>
      <c r="F3" s="73" t="s">
        <v>95</v>
      </c>
    </row>
    <row r="4" spans="1:6" s="15" customFormat="1" ht="86.25" customHeight="1">
      <c r="A4" s="13" t="s">
        <v>30</v>
      </c>
      <c r="B4" s="14" t="s">
        <v>31</v>
      </c>
      <c r="C4" s="14" t="s">
        <v>32</v>
      </c>
      <c r="D4" s="57" t="s">
        <v>392</v>
      </c>
      <c r="E4" s="57" t="s">
        <v>393</v>
      </c>
      <c r="F4" s="64" t="s">
        <v>128</v>
      </c>
    </row>
    <row r="5" spans="1:6" s="15" customFormat="1" ht="15">
      <c r="A5" s="16">
        <v>1</v>
      </c>
      <c r="B5" s="17" t="s">
        <v>33</v>
      </c>
      <c r="C5" s="17"/>
      <c r="D5" s="58">
        <f>SUM(D7:D8)</f>
        <v>2112922</v>
      </c>
      <c r="E5" s="58">
        <f>SUM(E7:E8)</f>
        <v>2112922</v>
      </c>
      <c r="F5" s="58">
        <f>SUM(F7:F8)</f>
        <v>1645294.8</v>
      </c>
    </row>
    <row r="6" spans="1:6" s="15" customFormat="1" ht="15.5">
      <c r="A6" s="18"/>
      <c r="B6" s="19" t="s">
        <v>34</v>
      </c>
      <c r="C6" s="19"/>
      <c r="D6" s="59"/>
      <c r="E6" s="59"/>
      <c r="F6" s="59"/>
    </row>
    <row r="7" spans="1:6" s="15" customFormat="1" ht="31">
      <c r="A7" s="18" t="s">
        <v>35</v>
      </c>
      <c r="B7" s="20" t="s">
        <v>205</v>
      </c>
      <c r="C7" s="19" t="s">
        <v>206</v>
      </c>
      <c r="D7" s="59">
        <v>2112922</v>
      </c>
      <c r="E7" s="59">
        <v>2112922</v>
      </c>
      <c r="F7" s="59">
        <v>1645294.8</v>
      </c>
    </row>
    <row r="8" spans="1:6" s="22" customFormat="1" ht="15.5">
      <c r="A8" s="18"/>
      <c r="B8" s="20"/>
      <c r="C8" s="21"/>
      <c r="D8" s="60"/>
      <c r="E8" s="61"/>
      <c r="F8" s="61"/>
    </row>
    <row r="9" spans="1:6" s="15" customFormat="1" ht="15">
      <c r="A9" s="16" t="s">
        <v>36</v>
      </c>
      <c r="B9" s="17" t="s">
        <v>37</v>
      </c>
      <c r="C9" s="17"/>
      <c r="D9" s="58">
        <f>SUM(D11:D80)</f>
        <v>5806333.3000000026</v>
      </c>
      <c r="E9" s="58">
        <f>SUM(E11:E80)</f>
        <v>7848215.2000000002</v>
      </c>
      <c r="F9" s="58">
        <f>SUM(F11:F80)</f>
        <v>5290358.6999999993</v>
      </c>
    </row>
    <row r="10" spans="1:6" s="22" customFormat="1" ht="15.5">
      <c r="A10" s="18"/>
      <c r="B10" s="19" t="s">
        <v>34</v>
      </c>
      <c r="C10" s="19"/>
      <c r="D10" s="59"/>
      <c r="E10" s="59"/>
      <c r="F10" s="59"/>
    </row>
    <row r="11" spans="1:6" s="22" customFormat="1" ht="46.5">
      <c r="A11" s="18" t="s">
        <v>38</v>
      </c>
      <c r="B11" s="20" t="s">
        <v>260</v>
      </c>
      <c r="C11" s="19" t="s">
        <v>120</v>
      </c>
      <c r="D11" s="59">
        <v>365000</v>
      </c>
      <c r="E11" s="59">
        <v>407154</v>
      </c>
      <c r="F11" s="59">
        <v>312303.40000000002</v>
      </c>
    </row>
    <row r="12" spans="1:6" s="15" customFormat="1" ht="46.5">
      <c r="A12" s="18" t="s">
        <v>39</v>
      </c>
      <c r="B12" s="20" t="s">
        <v>261</v>
      </c>
      <c r="C12" s="19" t="s">
        <v>121</v>
      </c>
      <c r="D12" s="59">
        <v>335000</v>
      </c>
      <c r="E12" s="59">
        <v>340000</v>
      </c>
      <c r="F12" s="59">
        <v>264040.3</v>
      </c>
    </row>
    <row r="13" spans="1:6" s="15" customFormat="1" ht="46.5">
      <c r="A13" s="18" t="s">
        <v>40</v>
      </c>
      <c r="B13" s="20" t="s">
        <v>262</v>
      </c>
      <c r="C13" s="19" t="s">
        <v>122</v>
      </c>
      <c r="D13" s="59">
        <v>210000</v>
      </c>
      <c r="E13" s="59">
        <v>211704.7</v>
      </c>
      <c r="F13" s="59">
        <v>144540.1</v>
      </c>
    </row>
    <row r="14" spans="1:6" s="15" customFormat="1" ht="31">
      <c r="A14" s="18" t="s">
        <v>41</v>
      </c>
      <c r="B14" s="20" t="s">
        <v>263</v>
      </c>
      <c r="C14" s="19" t="s">
        <v>207</v>
      </c>
      <c r="D14" s="59">
        <v>90000</v>
      </c>
      <c r="E14" s="59">
        <v>90265.5</v>
      </c>
      <c r="F14" s="59">
        <v>70760</v>
      </c>
    </row>
    <row r="15" spans="1:6" s="15" customFormat="1" ht="31">
      <c r="A15" s="18" t="s">
        <v>42</v>
      </c>
      <c r="B15" s="20" t="s">
        <v>264</v>
      </c>
      <c r="C15" s="19" t="s">
        <v>207</v>
      </c>
      <c r="D15" s="59">
        <v>100000</v>
      </c>
      <c r="E15" s="59">
        <v>119565.3</v>
      </c>
      <c r="F15" s="59">
        <v>69136.800000000003</v>
      </c>
    </row>
    <row r="16" spans="1:6" s="15" customFormat="1" ht="46.5">
      <c r="A16" s="18" t="s">
        <v>43</v>
      </c>
      <c r="B16" s="20" t="s">
        <v>265</v>
      </c>
      <c r="C16" s="19" t="s">
        <v>132</v>
      </c>
      <c r="D16" s="59">
        <v>120000</v>
      </c>
      <c r="E16" s="59">
        <v>120000</v>
      </c>
      <c r="F16" s="59">
        <v>70209.8</v>
      </c>
    </row>
    <row r="17" spans="1:6" s="15" customFormat="1" ht="31">
      <c r="A17" s="18" t="s">
        <v>44</v>
      </c>
      <c r="B17" s="20" t="s">
        <v>266</v>
      </c>
      <c r="C17" s="19" t="s">
        <v>208</v>
      </c>
      <c r="D17" s="59">
        <v>100000</v>
      </c>
      <c r="E17" s="59">
        <v>106478.2</v>
      </c>
      <c r="F17" s="59">
        <v>42742.1</v>
      </c>
    </row>
    <row r="18" spans="1:6" s="15" customFormat="1" ht="62">
      <c r="A18" s="18" t="s">
        <v>45</v>
      </c>
      <c r="B18" s="20" t="s">
        <v>267</v>
      </c>
      <c r="C18" s="19" t="s">
        <v>209</v>
      </c>
      <c r="D18" s="59">
        <v>1111595</v>
      </c>
      <c r="E18" s="59">
        <v>1121595</v>
      </c>
      <c r="F18" s="59">
        <v>717764.4</v>
      </c>
    </row>
    <row r="19" spans="1:6" s="15" customFormat="1" ht="31">
      <c r="A19" s="18" t="s">
        <v>46</v>
      </c>
      <c r="B19" s="20" t="s">
        <v>268</v>
      </c>
      <c r="C19" s="19" t="s">
        <v>219</v>
      </c>
      <c r="D19" s="59">
        <v>133162.9</v>
      </c>
      <c r="E19" s="59">
        <v>198041.4</v>
      </c>
      <c r="F19" s="59">
        <v>87673.4</v>
      </c>
    </row>
    <row r="20" spans="1:6" s="15" customFormat="1" ht="62">
      <c r="A20" s="18" t="s">
        <v>127</v>
      </c>
      <c r="B20" s="20" t="s">
        <v>322</v>
      </c>
      <c r="C20" s="19" t="s">
        <v>222</v>
      </c>
      <c r="D20" s="59">
        <v>414800</v>
      </c>
      <c r="E20" s="59">
        <v>533627.9</v>
      </c>
      <c r="F20" s="59">
        <v>266254.3</v>
      </c>
    </row>
    <row r="21" spans="1:6" s="15" customFormat="1" ht="31">
      <c r="A21" s="18" t="s">
        <v>157</v>
      </c>
      <c r="B21" s="20" t="s">
        <v>269</v>
      </c>
      <c r="C21" s="19" t="s">
        <v>135</v>
      </c>
      <c r="D21" s="59">
        <v>23975.1</v>
      </c>
      <c r="E21" s="59">
        <v>23975.1</v>
      </c>
      <c r="F21" s="59">
        <v>11957.2</v>
      </c>
    </row>
    <row r="22" spans="1:6" s="15" customFormat="1" ht="31">
      <c r="A22" s="18" t="s">
        <v>158</v>
      </c>
      <c r="B22" s="20" t="s">
        <v>317</v>
      </c>
      <c r="C22" s="19" t="s">
        <v>244</v>
      </c>
      <c r="D22" s="59"/>
      <c r="E22" s="59">
        <v>25712.6</v>
      </c>
      <c r="F22" s="59">
        <v>4698.2</v>
      </c>
    </row>
    <row r="23" spans="1:6" s="15" customFormat="1" ht="93">
      <c r="A23" s="18" t="s">
        <v>47</v>
      </c>
      <c r="B23" s="20" t="s">
        <v>270</v>
      </c>
      <c r="C23" s="19" t="s">
        <v>221</v>
      </c>
      <c r="D23" s="59">
        <v>6124.4</v>
      </c>
      <c r="E23" s="59">
        <v>8131.4</v>
      </c>
      <c r="F23" s="59">
        <v>6124.3</v>
      </c>
    </row>
    <row r="24" spans="1:6" s="15" customFormat="1" ht="62">
      <c r="A24" s="18" t="s">
        <v>159</v>
      </c>
      <c r="B24" s="20" t="s">
        <v>271</v>
      </c>
      <c r="C24" s="19" t="s">
        <v>372</v>
      </c>
      <c r="D24" s="59">
        <v>45787.1</v>
      </c>
      <c r="E24" s="59">
        <v>58999.6</v>
      </c>
      <c r="F24" s="59">
        <v>50597.3</v>
      </c>
    </row>
    <row r="25" spans="1:6" s="15" customFormat="1" ht="46.5">
      <c r="A25" s="18" t="s">
        <v>48</v>
      </c>
      <c r="B25" s="20" t="s">
        <v>359</v>
      </c>
      <c r="C25" s="19" t="s">
        <v>360</v>
      </c>
      <c r="D25" s="59"/>
      <c r="E25" s="59"/>
      <c r="F25" s="59">
        <v>0</v>
      </c>
    </row>
    <row r="26" spans="1:6" s="15" customFormat="1" ht="31">
      <c r="A26" s="18" t="s">
        <v>160</v>
      </c>
      <c r="B26" s="20" t="s">
        <v>133</v>
      </c>
      <c r="C26" s="19" t="s">
        <v>223</v>
      </c>
      <c r="D26" s="59">
        <v>100000</v>
      </c>
      <c r="E26" s="59">
        <v>100000</v>
      </c>
      <c r="F26" s="59">
        <v>31538.6</v>
      </c>
    </row>
    <row r="27" spans="1:6" s="15" customFormat="1" ht="31">
      <c r="A27" s="18" t="s">
        <v>49</v>
      </c>
      <c r="B27" s="20" t="s">
        <v>272</v>
      </c>
      <c r="C27" s="19" t="s">
        <v>220</v>
      </c>
      <c r="D27" s="59">
        <v>44232</v>
      </c>
      <c r="E27" s="59">
        <v>80531.899999999994</v>
      </c>
      <c r="F27" s="59">
        <v>0</v>
      </c>
    </row>
    <row r="28" spans="1:6" s="15" customFormat="1" ht="32.25" customHeight="1">
      <c r="A28" s="18" t="s">
        <v>50</v>
      </c>
      <c r="B28" s="20" t="s">
        <v>273</v>
      </c>
      <c r="C28" s="19" t="s">
        <v>211</v>
      </c>
      <c r="D28" s="59">
        <v>10271.6</v>
      </c>
      <c r="E28" s="59">
        <v>19859.099999999999</v>
      </c>
      <c r="F28" s="59">
        <v>1329.9</v>
      </c>
    </row>
    <row r="29" spans="1:6" s="15" customFormat="1" ht="31">
      <c r="A29" s="18" t="s">
        <v>161</v>
      </c>
      <c r="B29" s="20" t="s">
        <v>274</v>
      </c>
      <c r="C29" s="19" t="s">
        <v>257</v>
      </c>
      <c r="D29" s="59"/>
      <c r="E29" s="59">
        <v>10974</v>
      </c>
      <c r="F29" s="59">
        <v>10974</v>
      </c>
    </row>
    <row r="30" spans="1:6" s="15" customFormat="1" ht="46.5">
      <c r="A30" s="18" t="s">
        <v>162</v>
      </c>
      <c r="B30" s="20" t="s">
        <v>275</v>
      </c>
      <c r="C30" s="19" t="s">
        <v>258</v>
      </c>
      <c r="D30" s="59"/>
      <c r="E30" s="59">
        <v>140718.6</v>
      </c>
      <c r="F30" s="59">
        <v>76491.399999999994</v>
      </c>
    </row>
    <row r="31" spans="1:6" s="15" customFormat="1" ht="31">
      <c r="A31" s="18" t="s">
        <v>163</v>
      </c>
      <c r="B31" s="20" t="s">
        <v>276</v>
      </c>
      <c r="C31" s="19" t="s">
        <v>134</v>
      </c>
      <c r="D31" s="59">
        <v>327852.59999999998</v>
      </c>
      <c r="E31" s="59">
        <v>327852.59999999998</v>
      </c>
      <c r="F31" s="59">
        <v>246181.2</v>
      </c>
    </row>
    <row r="32" spans="1:6" s="15" customFormat="1" ht="31">
      <c r="A32" s="18" t="s">
        <v>51</v>
      </c>
      <c r="B32" s="20" t="s">
        <v>277</v>
      </c>
      <c r="C32" s="19" t="s">
        <v>242</v>
      </c>
      <c r="D32" s="59"/>
      <c r="E32" s="59">
        <v>97265.7</v>
      </c>
      <c r="F32" s="59">
        <v>10746.9</v>
      </c>
    </row>
    <row r="33" spans="1:6" s="15" customFormat="1" ht="62">
      <c r="A33" s="18" t="s">
        <v>52</v>
      </c>
      <c r="B33" s="20" t="s">
        <v>318</v>
      </c>
      <c r="C33" s="19" t="s">
        <v>217</v>
      </c>
      <c r="D33" s="59">
        <v>116709.7</v>
      </c>
      <c r="E33" s="59">
        <v>109801</v>
      </c>
      <c r="F33" s="59">
        <v>48633.3</v>
      </c>
    </row>
    <row r="34" spans="1:6" s="15" customFormat="1" ht="46.5">
      <c r="A34" s="18" t="s">
        <v>53</v>
      </c>
      <c r="B34" s="20" t="s">
        <v>278</v>
      </c>
      <c r="C34" s="19" t="s">
        <v>153</v>
      </c>
      <c r="D34" s="59"/>
      <c r="E34" s="59">
        <v>28567.1</v>
      </c>
      <c r="F34" s="59">
        <v>4972.6000000000004</v>
      </c>
    </row>
    <row r="35" spans="1:6" s="15" customFormat="1" ht="46.5">
      <c r="A35" s="18" t="s">
        <v>54</v>
      </c>
      <c r="B35" s="20" t="s">
        <v>279</v>
      </c>
      <c r="C35" s="19" t="s">
        <v>252</v>
      </c>
      <c r="D35" s="59">
        <v>137933.5</v>
      </c>
      <c r="E35" s="59">
        <v>437278.7</v>
      </c>
      <c r="F35" s="59">
        <v>517409.6</v>
      </c>
    </row>
    <row r="36" spans="1:6" s="15" customFormat="1" ht="46.5">
      <c r="A36" s="18" t="s">
        <v>164</v>
      </c>
      <c r="B36" s="20" t="s">
        <v>280</v>
      </c>
      <c r="C36" s="19" t="s">
        <v>136</v>
      </c>
      <c r="D36" s="59">
        <v>289791</v>
      </c>
      <c r="E36" s="59">
        <v>289791</v>
      </c>
      <c r="F36" s="59">
        <v>289649.59999999998</v>
      </c>
    </row>
    <row r="37" spans="1:6" s="15" customFormat="1" ht="31">
      <c r="A37" s="18" t="s">
        <v>55</v>
      </c>
      <c r="B37" s="20" t="s">
        <v>281</v>
      </c>
      <c r="C37" s="19" t="s">
        <v>137</v>
      </c>
      <c r="D37" s="59">
        <v>3300</v>
      </c>
      <c r="E37" s="59">
        <v>18774.3</v>
      </c>
      <c r="F37" s="59">
        <v>0</v>
      </c>
    </row>
    <row r="38" spans="1:6" s="15" customFormat="1" ht="31">
      <c r="A38" s="18" t="s">
        <v>165</v>
      </c>
      <c r="B38" s="20" t="s">
        <v>282</v>
      </c>
      <c r="C38" s="19" t="s">
        <v>138</v>
      </c>
      <c r="D38" s="59">
        <v>3766.5</v>
      </c>
      <c r="E38" s="59">
        <v>3490.9</v>
      </c>
      <c r="F38" s="59">
        <v>3490.9</v>
      </c>
    </row>
    <row r="39" spans="1:6" s="15" customFormat="1" ht="62">
      <c r="A39" s="18" t="s">
        <v>166</v>
      </c>
      <c r="B39" s="20" t="s">
        <v>283</v>
      </c>
      <c r="C39" s="19" t="s">
        <v>155</v>
      </c>
      <c r="D39" s="59">
        <v>12374.1</v>
      </c>
      <c r="E39" s="59">
        <v>12374.1</v>
      </c>
      <c r="F39" s="59">
        <v>0</v>
      </c>
    </row>
    <row r="40" spans="1:6" s="15" customFormat="1" ht="31">
      <c r="A40" s="18" t="s">
        <v>167</v>
      </c>
      <c r="B40" s="20" t="s">
        <v>284</v>
      </c>
      <c r="C40" s="19" t="s">
        <v>218</v>
      </c>
      <c r="D40" s="59">
        <v>147991</v>
      </c>
      <c r="E40" s="59">
        <v>147991</v>
      </c>
      <c r="F40" s="59">
        <v>0</v>
      </c>
    </row>
    <row r="41" spans="1:6" s="15" customFormat="1" ht="46.5">
      <c r="A41" s="18" t="s">
        <v>168</v>
      </c>
      <c r="B41" s="20" t="s">
        <v>285</v>
      </c>
      <c r="C41" s="19" t="s">
        <v>156</v>
      </c>
      <c r="D41" s="59">
        <v>14740.7</v>
      </c>
      <c r="E41" s="59"/>
      <c r="F41" s="59">
        <v>0</v>
      </c>
    </row>
    <row r="42" spans="1:6" s="15" customFormat="1" ht="46.5">
      <c r="A42" s="18" t="s">
        <v>169</v>
      </c>
      <c r="B42" s="20" t="s">
        <v>259</v>
      </c>
      <c r="C42" s="19" t="s">
        <v>139</v>
      </c>
      <c r="D42" s="59">
        <v>2494.6999999999998</v>
      </c>
      <c r="E42" s="59">
        <v>2494.8000000000002</v>
      </c>
      <c r="F42" s="59">
        <v>2494.6999999999998</v>
      </c>
    </row>
    <row r="43" spans="1:6" s="15" customFormat="1" ht="31">
      <c r="A43" s="18" t="s">
        <v>170</v>
      </c>
      <c r="B43" s="20" t="s">
        <v>286</v>
      </c>
      <c r="C43" s="19" t="s">
        <v>141</v>
      </c>
      <c r="D43" s="59"/>
      <c r="E43" s="59">
        <v>4811.5</v>
      </c>
      <c r="F43" s="59">
        <v>0</v>
      </c>
    </row>
    <row r="44" spans="1:6" s="15" customFormat="1" ht="46.5">
      <c r="A44" s="18" t="s">
        <v>171</v>
      </c>
      <c r="B44" s="20" t="s">
        <v>287</v>
      </c>
      <c r="C44" s="19" t="s">
        <v>140</v>
      </c>
      <c r="D44" s="59">
        <v>6500</v>
      </c>
      <c r="E44" s="59">
        <v>6500</v>
      </c>
      <c r="F44" s="59">
        <v>6500</v>
      </c>
    </row>
    <row r="45" spans="1:6" s="15" customFormat="1" ht="31">
      <c r="A45" s="18" t="s">
        <v>172</v>
      </c>
      <c r="B45" s="20" t="s">
        <v>288</v>
      </c>
      <c r="C45" s="19" t="s">
        <v>150</v>
      </c>
      <c r="D45" s="59">
        <v>90314.3</v>
      </c>
      <c r="E45" s="59">
        <v>101552.2</v>
      </c>
      <c r="F45" s="59">
        <v>31143.7</v>
      </c>
    </row>
    <row r="46" spans="1:6" s="15" customFormat="1" ht="31">
      <c r="A46" s="18" t="s">
        <v>56</v>
      </c>
      <c r="B46" s="20" t="s">
        <v>289</v>
      </c>
      <c r="C46" s="19" t="s">
        <v>214</v>
      </c>
      <c r="D46" s="59">
        <v>8104.9</v>
      </c>
      <c r="E46" s="59">
        <v>18070.3</v>
      </c>
      <c r="F46" s="59">
        <v>7707</v>
      </c>
    </row>
    <row r="47" spans="1:6" s="15" customFormat="1" ht="31">
      <c r="A47" s="18" t="s">
        <v>173</v>
      </c>
      <c r="B47" s="20" t="s">
        <v>224</v>
      </c>
      <c r="C47" s="19" t="s">
        <v>373</v>
      </c>
      <c r="D47" s="59">
        <v>28023.4</v>
      </c>
      <c r="E47" s="59">
        <v>28023.4</v>
      </c>
      <c r="F47" s="59">
        <v>22205.5</v>
      </c>
    </row>
    <row r="48" spans="1:6" s="15" customFormat="1" ht="46.5">
      <c r="A48" s="18" t="s">
        <v>174</v>
      </c>
      <c r="B48" s="20" t="s">
        <v>225</v>
      </c>
      <c r="C48" s="19" t="s">
        <v>226</v>
      </c>
      <c r="D48" s="59">
        <v>23616.7</v>
      </c>
      <c r="E48" s="59">
        <v>23616.7</v>
      </c>
      <c r="F48" s="59">
        <v>23611.8</v>
      </c>
    </row>
    <row r="49" spans="1:6" s="15" customFormat="1" ht="46.5">
      <c r="A49" s="18" t="s">
        <v>57</v>
      </c>
      <c r="B49" s="20" t="s">
        <v>131</v>
      </c>
      <c r="C49" s="19" t="s">
        <v>143</v>
      </c>
      <c r="D49" s="59">
        <v>3300</v>
      </c>
      <c r="E49" s="59">
        <v>3300</v>
      </c>
      <c r="F49" s="59">
        <v>3300</v>
      </c>
    </row>
    <row r="50" spans="1:6" s="15" customFormat="1" ht="15.5">
      <c r="A50" s="18" t="s">
        <v>175</v>
      </c>
      <c r="B50" s="20" t="s">
        <v>290</v>
      </c>
      <c r="C50" s="19" t="s">
        <v>248</v>
      </c>
      <c r="D50" s="59"/>
      <c r="E50" s="59">
        <v>10101</v>
      </c>
      <c r="F50" s="59">
        <v>3502.3</v>
      </c>
    </row>
    <row r="51" spans="1:6" s="15" customFormat="1" ht="31">
      <c r="A51" s="18" t="s">
        <v>176</v>
      </c>
      <c r="B51" s="20" t="s">
        <v>291</v>
      </c>
      <c r="C51" s="19" t="s">
        <v>249</v>
      </c>
      <c r="D51" s="59"/>
      <c r="E51" s="59">
        <v>21483</v>
      </c>
      <c r="F51" s="59">
        <v>12412.3</v>
      </c>
    </row>
    <row r="52" spans="1:6" s="15" customFormat="1" ht="31">
      <c r="A52" s="18" t="s">
        <v>177</v>
      </c>
      <c r="B52" s="20" t="s">
        <v>319</v>
      </c>
      <c r="C52" s="19" t="s">
        <v>374</v>
      </c>
      <c r="D52" s="59"/>
      <c r="E52" s="59">
        <v>16488.2</v>
      </c>
      <c r="F52" s="59">
        <v>824.4</v>
      </c>
    </row>
    <row r="53" spans="1:6" s="15" customFormat="1" ht="31">
      <c r="A53" s="18" t="s">
        <v>58</v>
      </c>
      <c r="B53" s="20" t="s">
        <v>292</v>
      </c>
      <c r="C53" s="19" t="s">
        <v>142</v>
      </c>
      <c r="D53" s="59"/>
      <c r="E53" s="59">
        <v>59721.4</v>
      </c>
      <c r="F53" s="59">
        <v>3060.6</v>
      </c>
    </row>
    <row r="54" spans="1:6" s="15" customFormat="1" ht="46.5">
      <c r="A54" s="18" t="s">
        <v>178</v>
      </c>
      <c r="B54" s="20" t="s">
        <v>293</v>
      </c>
      <c r="C54" s="19" t="s">
        <v>152</v>
      </c>
      <c r="D54" s="59"/>
      <c r="E54" s="59">
        <v>2710.3</v>
      </c>
      <c r="F54" s="59">
        <v>0</v>
      </c>
    </row>
    <row r="55" spans="1:6" s="15" customFormat="1" ht="77.5">
      <c r="A55" s="18" t="s">
        <v>179</v>
      </c>
      <c r="B55" s="20" t="s">
        <v>294</v>
      </c>
      <c r="C55" s="19" t="s">
        <v>250</v>
      </c>
      <c r="D55" s="59"/>
      <c r="E55" s="59">
        <v>115986.7</v>
      </c>
      <c r="F55" s="59">
        <v>115986.7</v>
      </c>
    </row>
    <row r="56" spans="1:6" s="15" customFormat="1" ht="31">
      <c r="A56" s="18" t="s">
        <v>180</v>
      </c>
      <c r="B56" s="20" t="s">
        <v>253</v>
      </c>
      <c r="C56" s="19" t="s">
        <v>254</v>
      </c>
      <c r="D56" s="59"/>
      <c r="E56" s="59">
        <v>47889.5</v>
      </c>
      <c r="F56" s="59">
        <v>21826.400000000001</v>
      </c>
    </row>
    <row r="57" spans="1:6" s="15" customFormat="1" ht="46.5">
      <c r="A57" s="18" t="s">
        <v>59</v>
      </c>
      <c r="B57" s="20" t="s">
        <v>295</v>
      </c>
      <c r="C57" s="19" t="s">
        <v>144</v>
      </c>
      <c r="D57" s="59">
        <v>78020.7</v>
      </c>
      <c r="E57" s="59">
        <v>78020.7</v>
      </c>
      <c r="F57" s="59">
        <v>45635.1</v>
      </c>
    </row>
    <row r="58" spans="1:6" s="15" customFormat="1" ht="31">
      <c r="A58" s="18" t="s">
        <v>181</v>
      </c>
      <c r="B58" s="20" t="s">
        <v>296</v>
      </c>
      <c r="C58" s="19" t="s">
        <v>145</v>
      </c>
      <c r="D58" s="59">
        <v>8887.2000000000007</v>
      </c>
      <c r="E58" s="59">
        <v>8915.5</v>
      </c>
      <c r="F58" s="59">
        <v>8898.7000000000007</v>
      </c>
    </row>
    <row r="59" spans="1:6" s="15" customFormat="1" ht="31">
      <c r="A59" s="18" t="s">
        <v>182</v>
      </c>
      <c r="B59" s="20" t="s">
        <v>297</v>
      </c>
      <c r="C59" s="19" t="s">
        <v>375</v>
      </c>
      <c r="D59" s="59"/>
      <c r="E59" s="59">
        <v>1914.1</v>
      </c>
      <c r="F59" s="59">
        <v>1752.8</v>
      </c>
    </row>
    <row r="60" spans="1:6" s="15" customFormat="1" ht="31">
      <c r="A60" s="18" t="s">
        <v>60</v>
      </c>
      <c r="B60" s="20" t="s">
        <v>298</v>
      </c>
      <c r="C60" s="19" t="s">
        <v>255</v>
      </c>
      <c r="D60" s="59"/>
      <c r="E60" s="59">
        <v>15260</v>
      </c>
      <c r="F60" s="59">
        <v>15260</v>
      </c>
    </row>
    <row r="61" spans="1:6" s="15" customFormat="1" ht="31">
      <c r="A61" s="18" t="s">
        <v>183</v>
      </c>
      <c r="B61" s="20" t="s">
        <v>320</v>
      </c>
      <c r="C61" s="19" t="s">
        <v>243</v>
      </c>
      <c r="D61" s="59"/>
      <c r="E61" s="59">
        <v>12173.8</v>
      </c>
      <c r="F61" s="59">
        <v>9387.2000000000007</v>
      </c>
    </row>
    <row r="62" spans="1:6" s="15" customFormat="1" ht="77.5">
      <c r="A62" s="18" t="s">
        <v>61</v>
      </c>
      <c r="B62" s="20" t="s">
        <v>299</v>
      </c>
      <c r="C62" s="19" t="s">
        <v>146</v>
      </c>
      <c r="D62" s="59">
        <v>128734.2</v>
      </c>
      <c r="E62" s="59">
        <v>41940.5</v>
      </c>
      <c r="F62" s="59">
        <v>15864.8</v>
      </c>
    </row>
    <row r="63" spans="1:6" s="15" customFormat="1" ht="46.5">
      <c r="A63" s="18" t="s">
        <v>184</v>
      </c>
      <c r="B63" s="20" t="s">
        <v>300</v>
      </c>
      <c r="C63" s="19" t="s">
        <v>210</v>
      </c>
      <c r="D63" s="59">
        <v>720142.4</v>
      </c>
      <c r="E63" s="59">
        <v>711032.3</v>
      </c>
      <c r="F63" s="59">
        <v>401404</v>
      </c>
    </row>
    <row r="64" spans="1:6" s="15" customFormat="1" ht="62">
      <c r="A64" s="18" t="s">
        <v>62</v>
      </c>
      <c r="B64" s="20" t="s">
        <v>301</v>
      </c>
      <c r="C64" s="19" t="s">
        <v>215</v>
      </c>
      <c r="D64" s="59">
        <v>27394.5</v>
      </c>
      <c r="E64" s="59">
        <v>27394.5</v>
      </c>
      <c r="F64" s="59">
        <v>27152.6</v>
      </c>
    </row>
    <row r="65" spans="1:8" s="15" customFormat="1" ht="77.5">
      <c r="A65" s="18" t="s">
        <v>63</v>
      </c>
      <c r="B65" s="20" t="s">
        <v>302</v>
      </c>
      <c r="C65" s="19" t="s">
        <v>216</v>
      </c>
      <c r="D65" s="59">
        <v>62287.4</v>
      </c>
      <c r="E65" s="59">
        <v>62287.4</v>
      </c>
      <c r="F65" s="59">
        <v>6138.6</v>
      </c>
    </row>
    <row r="66" spans="1:8" s="15" customFormat="1" ht="62">
      <c r="A66" s="18" t="s">
        <v>64</v>
      </c>
      <c r="B66" s="20" t="s">
        <v>321</v>
      </c>
      <c r="C66" s="19" t="s">
        <v>154</v>
      </c>
      <c r="D66" s="59"/>
      <c r="E66" s="59">
        <v>722</v>
      </c>
      <c r="F66" s="59">
        <v>722</v>
      </c>
    </row>
    <row r="67" spans="1:8" s="15" customFormat="1" ht="77.5">
      <c r="A67" s="18" t="s">
        <v>65</v>
      </c>
      <c r="B67" s="20" t="s">
        <v>303</v>
      </c>
      <c r="C67" s="19" t="s">
        <v>147</v>
      </c>
      <c r="D67" s="59"/>
      <c r="E67" s="59">
        <v>41950.1</v>
      </c>
      <c r="F67" s="59">
        <v>17230.7</v>
      </c>
    </row>
    <row r="68" spans="1:8" s="15" customFormat="1" ht="46.5">
      <c r="A68" s="18" t="s">
        <v>185</v>
      </c>
      <c r="B68" s="20" t="s">
        <v>304</v>
      </c>
      <c r="C68" s="19" t="s">
        <v>246</v>
      </c>
      <c r="D68" s="59"/>
      <c r="E68" s="59">
        <v>56295.6</v>
      </c>
      <c r="F68" s="59">
        <v>28882.3</v>
      </c>
    </row>
    <row r="69" spans="1:8" s="15" customFormat="1" ht="62">
      <c r="A69" s="18" t="s">
        <v>186</v>
      </c>
      <c r="B69" s="20" t="s">
        <v>305</v>
      </c>
      <c r="C69" s="19" t="s">
        <v>247</v>
      </c>
      <c r="D69" s="59"/>
      <c r="E69" s="59">
        <v>217543.8</v>
      </c>
      <c r="F69" s="59">
        <v>151729.60000000001</v>
      </c>
    </row>
    <row r="70" spans="1:8" s="15" customFormat="1" ht="46.5">
      <c r="A70" s="18" t="s">
        <v>66</v>
      </c>
      <c r="B70" s="20" t="s">
        <v>306</v>
      </c>
      <c r="C70" s="19" t="s">
        <v>256</v>
      </c>
      <c r="D70" s="59"/>
      <c r="E70" s="59">
        <v>157594.79999999999</v>
      </c>
      <c r="F70" s="59">
        <v>250844.3</v>
      </c>
    </row>
    <row r="71" spans="1:8" s="15" customFormat="1" ht="77.5">
      <c r="A71" s="18" t="s">
        <v>67</v>
      </c>
      <c r="B71" s="20" t="s">
        <v>307</v>
      </c>
      <c r="C71" s="19" t="s">
        <v>376</v>
      </c>
      <c r="D71" s="59">
        <v>4069.2</v>
      </c>
      <c r="E71" s="59">
        <v>4069.2</v>
      </c>
      <c r="F71" s="59">
        <v>3963</v>
      </c>
    </row>
    <row r="72" spans="1:8" s="15" customFormat="1" ht="77.5">
      <c r="A72" s="18" t="s">
        <v>187</v>
      </c>
      <c r="B72" s="20" t="s">
        <v>308</v>
      </c>
      <c r="C72" s="19" t="s">
        <v>377</v>
      </c>
      <c r="D72" s="59"/>
      <c r="E72" s="59">
        <v>98622.9</v>
      </c>
      <c r="F72" s="59">
        <v>64552.2</v>
      </c>
    </row>
    <row r="73" spans="1:8" s="15" customFormat="1" ht="46.5">
      <c r="A73" s="18" t="s">
        <v>188</v>
      </c>
      <c r="B73" s="20" t="s">
        <v>309</v>
      </c>
      <c r="C73" s="19" t="s">
        <v>251</v>
      </c>
      <c r="D73" s="59"/>
      <c r="E73" s="59">
        <v>2682.3</v>
      </c>
      <c r="F73" s="59">
        <v>2650.4</v>
      </c>
    </row>
    <row r="74" spans="1:8" s="15" customFormat="1" ht="31">
      <c r="A74" s="18" t="s">
        <v>189</v>
      </c>
      <c r="B74" s="20" t="s">
        <v>310</v>
      </c>
      <c r="C74" s="19" t="s">
        <v>151</v>
      </c>
      <c r="D74" s="59">
        <v>7547.5</v>
      </c>
      <c r="E74" s="59">
        <v>1765.2</v>
      </c>
      <c r="F74" s="59">
        <v>536.9</v>
      </c>
    </row>
    <row r="75" spans="1:8" s="15" customFormat="1" ht="31">
      <c r="A75" s="18" t="s">
        <v>190</v>
      </c>
      <c r="B75" s="20" t="s">
        <v>311</v>
      </c>
      <c r="C75" s="19" t="s">
        <v>148</v>
      </c>
      <c r="D75" s="59">
        <v>19169.400000000001</v>
      </c>
      <c r="E75" s="59">
        <v>20902.3</v>
      </c>
      <c r="F75" s="59">
        <v>3685.7</v>
      </c>
    </row>
    <row r="76" spans="1:8" s="15" customFormat="1" ht="31">
      <c r="A76" s="18" t="s">
        <v>191</v>
      </c>
      <c r="B76" s="20" t="s">
        <v>312</v>
      </c>
      <c r="C76" s="19" t="s">
        <v>245</v>
      </c>
      <c r="D76" s="59"/>
      <c r="E76" s="59">
        <v>8000</v>
      </c>
      <c r="F76" s="59">
        <v>3952</v>
      </c>
    </row>
    <row r="77" spans="1:8" s="15" customFormat="1" ht="46.5">
      <c r="A77" s="18" t="s">
        <v>192</v>
      </c>
      <c r="B77" s="20" t="s">
        <v>313</v>
      </c>
      <c r="C77" s="19" t="s">
        <v>378</v>
      </c>
      <c r="D77" s="59"/>
      <c r="E77" s="59">
        <v>2538.9</v>
      </c>
      <c r="F77" s="59">
        <v>2511.6</v>
      </c>
    </row>
    <row r="78" spans="1:8" s="15" customFormat="1" ht="31">
      <c r="A78" s="18" t="s">
        <v>193</v>
      </c>
      <c r="B78" s="20" t="s">
        <v>314</v>
      </c>
      <c r="C78" s="19" t="s">
        <v>212</v>
      </c>
      <c r="D78" s="59">
        <v>6847.5</v>
      </c>
      <c r="E78" s="59">
        <v>6847.5</v>
      </c>
      <c r="F78" s="59">
        <v>3562.3</v>
      </c>
    </row>
    <row r="79" spans="1:8" s="15" customFormat="1" ht="46.5">
      <c r="A79" s="18" t="s">
        <v>68</v>
      </c>
      <c r="B79" s="20" t="s">
        <v>315</v>
      </c>
      <c r="C79" s="19" t="s">
        <v>213</v>
      </c>
      <c r="D79" s="59">
        <v>16472.099999999999</v>
      </c>
      <c r="E79" s="59">
        <v>16472.099999999999</v>
      </c>
      <c r="F79" s="59">
        <v>16472.099999999999</v>
      </c>
    </row>
    <row r="80" spans="1:8" s="15" customFormat="1" ht="31">
      <c r="A80" s="18" t="s">
        <v>361</v>
      </c>
      <c r="B80" s="20" t="s">
        <v>316</v>
      </c>
      <c r="C80" s="19" t="s">
        <v>323</v>
      </c>
      <c r="D80" s="59">
        <v>300000</v>
      </c>
      <c r="E80" s="59">
        <v>600000</v>
      </c>
      <c r="F80" s="59">
        <v>592774.80000000005</v>
      </c>
      <c r="H80" s="67"/>
    </row>
    <row r="81" spans="1:6" s="15" customFormat="1" ht="15.5">
      <c r="A81" s="18"/>
      <c r="B81" s="20"/>
      <c r="C81" s="19"/>
      <c r="D81" s="59"/>
      <c r="E81" s="59"/>
      <c r="F81" s="59"/>
    </row>
    <row r="82" spans="1:6" s="15" customFormat="1" ht="15">
      <c r="A82" s="16" t="s">
        <v>69</v>
      </c>
      <c r="B82" s="17" t="s">
        <v>70</v>
      </c>
      <c r="C82" s="17"/>
      <c r="D82" s="58">
        <f>SUM(D84:D108)</f>
        <v>14897390.6</v>
      </c>
      <c r="E82" s="58">
        <f>SUM(E84:E108)</f>
        <v>15192898.5</v>
      </c>
      <c r="F82" s="58">
        <f>SUM(F84:F108)</f>
        <v>11964413.800000004</v>
      </c>
    </row>
    <row r="83" spans="1:6" s="15" customFormat="1" ht="15.5">
      <c r="A83" s="18"/>
      <c r="B83" s="19" t="s">
        <v>34</v>
      </c>
      <c r="C83" s="19"/>
      <c r="D83" s="59"/>
      <c r="E83" s="59"/>
      <c r="F83" s="59"/>
    </row>
    <row r="84" spans="1:6" s="15" customFormat="1" ht="62">
      <c r="A84" s="18" t="s">
        <v>71</v>
      </c>
      <c r="B84" s="20" t="s">
        <v>328</v>
      </c>
      <c r="C84" s="19" t="s">
        <v>108</v>
      </c>
      <c r="D84" s="59">
        <v>1459.2</v>
      </c>
      <c r="E84" s="59">
        <v>1459.2</v>
      </c>
      <c r="F84" s="59">
        <v>972.1</v>
      </c>
    </row>
    <row r="85" spans="1:6" s="15" customFormat="1" ht="62">
      <c r="A85" s="18" t="s">
        <v>72</v>
      </c>
      <c r="B85" s="20" t="s">
        <v>329</v>
      </c>
      <c r="C85" s="19" t="s">
        <v>119</v>
      </c>
      <c r="D85" s="59">
        <v>124.2</v>
      </c>
      <c r="E85" s="59">
        <v>124.2</v>
      </c>
      <c r="F85" s="59">
        <v>124.2</v>
      </c>
    </row>
    <row r="86" spans="1:6" s="15" customFormat="1" ht="46.5">
      <c r="A86" s="18" t="s">
        <v>73</v>
      </c>
      <c r="B86" s="20" t="s">
        <v>330</v>
      </c>
      <c r="C86" s="19" t="s">
        <v>107</v>
      </c>
      <c r="D86" s="59">
        <v>46761.9</v>
      </c>
      <c r="E86" s="59">
        <v>46761.9</v>
      </c>
      <c r="F86" s="59">
        <v>36535.9</v>
      </c>
    </row>
    <row r="87" spans="1:6" s="15" customFormat="1" ht="62">
      <c r="A87" s="18" t="s">
        <v>74</v>
      </c>
      <c r="B87" s="20" t="s">
        <v>331</v>
      </c>
      <c r="C87" s="19" t="s">
        <v>325</v>
      </c>
      <c r="D87" s="59"/>
      <c r="E87" s="59">
        <v>6886.6</v>
      </c>
      <c r="F87" s="59">
        <v>486.7</v>
      </c>
    </row>
    <row r="88" spans="1:6" s="15" customFormat="1" ht="77.5">
      <c r="A88" s="18" t="s">
        <v>75</v>
      </c>
      <c r="B88" s="20" t="s">
        <v>332</v>
      </c>
      <c r="C88" s="19" t="s">
        <v>129</v>
      </c>
      <c r="D88" s="59">
        <v>29.4</v>
      </c>
      <c r="E88" s="59">
        <v>29.4</v>
      </c>
      <c r="F88" s="59">
        <v>5.9</v>
      </c>
    </row>
    <row r="89" spans="1:6" s="15" customFormat="1" ht="77.5">
      <c r="A89" s="18" t="s">
        <v>76</v>
      </c>
      <c r="B89" s="20" t="s">
        <v>333</v>
      </c>
      <c r="C89" s="19" t="s">
        <v>109</v>
      </c>
      <c r="D89" s="59">
        <v>578.9</v>
      </c>
      <c r="E89" s="59">
        <v>1608</v>
      </c>
      <c r="F89" s="59">
        <v>279.8</v>
      </c>
    </row>
    <row r="90" spans="1:6" s="15" customFormat="1" ht="108.5">
      <c r="A90" s="18" t="s">
        <v>77</v>
      </c>
      <c r="B90" s="20" t="s">
        <v>334</v>
      </c>
      <c r="C90" s="19" t="s">
        <v>110</v>
      </c>
      <c r="D90" s="59">
        <v>126</v>
      </c>
      <c r="E90" s="59">
        <v>126</v>
      </c>
      <c r="F90" s="59">
        <v>44.3</v>
      </c>
    </row>
    <row r="91" spans="1:6" s="15" customFormat="1" ht="62">
      <c r="A91" s="18" t="s">
        <v>78</v>
      </c>
      <c r="B91" s="20" t="s">
        <v>335</v>
      </c>
      <c r="C91" s="19" t="s">
        <v>231</v>
      </c>
      <c r="D91" s="59">
        <v>330479.59999999998</v>
      </c>
      <c r="E91" s="59">
        <v>330479.59999999998</v>
      </c>
      <c r="F91" s="59">
        <v>242854.3</v>
      </c>
    </row>
    <row r="92" spans="1:6" s="15" customFormat="1" ht="62">
      <c r="A92" s="18" t="s">
        <v>79</v>
      </c>
      <c r="B92" s="20" t="s">
        <v>336</v>
      </c>
      <c r="C92" s="19" t="s">
        <v>232</v>
      </c>
      <c r="D92" s="59">
        <v>578774.6</v>
      </c>
      <c r="E92" s="59">
        <v>659056</v>
      </c>
      <c r="F92" s="59">
        <v>459217.3</v>
      </c>
    </row>
    <row r="93" spans="1:6" s="15" customFormat="1" ht="77.5">
      <c r="A93" s="18" t="s">
        <v>80</v>
      </c>
      <c r="B93" s="20" t="s">
        <v>337</v>
      </c>
      <c r="C93" s="19" t="s">
        <v>130</v>
      </c>
      <c r="D93" s="59">
        <v>24.7</v>
      </c>
      <c r="E93" s="59">
        <v>24.7</v>
      </c>
      <c r="F93" s="59">
        <v>0</v>
      </c>
    </row>
    <row r="94" spans="1:6" s="15" customFormat="1" ht="77.5">
      <c r="A94" s="18" t="s">
        <v>81</v>
      </c>
      <c r="B94" s="20" t="s">
        <v>352</v>
      </c>
      <c r="C94" s="19" t="s">
        <v>227</v>
      </c>
      <c r="D94" s="59">
        <v>8531.6</v>
      </c>
      <c r="E94" s="59">
        <v>8531.6</v>
      </c>
      <c r="F94" s="59">
        <v>0</v>
      </c>
    </row>
    <row r="95" spans="1:6" s="15" customFormat="1" ht="46.5">
      <c r="A95" s="18" t="s">
        <v>82</v>
      </c>
      <c r="B95" s="20" t="s">
        <v>338</v>
      </c>
      <c r="C95" s="19" t="s">
        <v>228</v>
      </c>
      <c r="D95" s="59">
        <v>49427.7</v>
      </c>
      <c r="E95" s="59">
        <v>49427.7</v>
      </c>
      <c r="F95" s="59">
        <v>30745.8</v>
      </c>
    </row>
    <row r="96" spans="1:6" s="15" customFormat="1" ht="31">
      <c r="A96" s="18" t="s">
        <v>83</v>
      </c>
      <c r="B96" s="20" t="s">
        <v>339</v>
      </c>
      <c r="C96" s="19" t="s">
        <v>111</v>
      </c>
      <c r="D96" s="59">
        <v>2879.4</v>
      </c>
      <c r="E96" s="59">
        <v>2879.4</v>
      </c>
      <c r="F96" s="59">
        <v>1682.6</v>
      </c>
    </row>
    <row r="97" spans="1:6" s="15" customFormat="1" ht="139.5">
      <c r="A97" s="18" t="s">
        <v>84</v>
      </c>
      <c r="B97" s="20" t="s">
        <v>340</v>
      </c>
      <c r="C97" s="19" t="s">
        <v>118</v>
      </c>
      <c r="D97" s="59">
        <v>22097.8</v>
      </c>
      <c r="E97" s="59">
        <v>22097.8</v>
      </c>
      <c r="F97" s="59">
        <v>15058.1</v>
      </c>
    </row>
    <row r="98" spans="1:6" s="15" customFormat="1" ht="46.5">
      <c r="A98" s="18" t="s">
        <v>85</v>
      </c>
      <c r="B98" s="20" t="s">
        <v>341</v>
      </c>
      <c r="C98" s="19" t="s">
        <v>112</v>
      </c>
      <c r="D98" s="59">
        <v>23987.8</v>
      </c>
      <c r="E98" s="59">
        <v>23987.8</v>
      </c>
      <c r="F98" s="59">
        <v>15495.8</v>
      </c>
    </row>
    <row r="99" spans="1:6" s="15" customFormat="1" ht="62">
      <c r="A99" s="18" t="s">
        <v>86</v>
      </c>
      <c r="B99" s="20" t="s">
        <v>342</v>
      </c>
      <c r="C99" s="19" t="s">
        <v>113</v>
      </c>
      <c r="D99" s="59">
        <v>5026323.5999999996</v>
      </c>
      <c r="E99" s="59">
        <v>5213571.5</v>
      </c>
      <c r="F99" s="59">
        <v>4183609.6</v>
      </c>
    </row>
    <row r="100" spans="1:6" s="15" customFormat="1" ht="93">
      <c r="A100" s="18" t="s">
        <v>87</v>
      </c>
      <c r="B100" s="20" t="s">
        <v>343</v>
      </c>
      <c r="C100" s="19" t="s">
        <v>114</v>
      </c>
      <c r="D100" s="59">
        <v>8621127.0999999996</v>
      </c>
      <c r="E100" s="59">
        <v>8621127.0999999996</v>
      </c>
      <c r="F100" s="59">
        <v>6865585.2000000002</v>
      </c>
    </row>
    <row r="101" spans="1:6" s="15" customFormat="1" ht="155">
      <c r="A101" s="18" t="s">
        <v>194</v>
      </c>
      <c r="B101" s="20" t="s">
        <v>344</v>
      </c>
      <c r="C101" s="19" t="s">
        <v>117</v>
      </c>
      <c r="D101" s="59">
        <v>99716.7</v>
      </c>
      <c r="E101" s="59">
        <v>99716.7</v>
      </c>
      <c r="F101" s="59">
        <v>65480.4</v>
      </c>
    </row>
    <row r="102" spans="1:6" s="15" customFormat="1" ht="62">
      <c r="A102" s="18" t="s">
        <v>88</v>
      </c>
      <c r="B102" s="20" t="s">
        <v>345</v>
      </c>
      <c r="C102" s="19" t="s">
        <v>117</v>
      </c>
      <c r="D102" s="59">
        <v>6726</v>
      </c>
      <c r="E102" s="59">
        <v>6726</v>
      </c>
      <c r="F102" s="59">
        <v>2775</v>
      </c>
    </row>
    <row r="103" spans="1:6" s="15" customFormat="1" ht="77.5">
      <c r="A103" s="18" t="s">
        <v>195</v>
      </c>
      <c r="B103" s="20" t="s">
        <v>346</v>
      </c>
      <c r="C103" s="19" t="s">
        <v>229</v>
      </c>
      <c r="D103" s="59">
        <v>468.7</v>
      </c>
      <c r="E103" s="59">
        <v>468.7</v>
      </c>
      <c r="F103" s="59">
        <v>81.8</v>
      </c>
    </row>
    <row r="104" spans="1:6" s="15" customFormat="1" ht="62">
      <c r="A104" s="18" t="s">
        <v>196</v>
      </c>
      <c r="B104" s="20" t="s">
        <v>347</v>
      </c>
      <c r="C104" s="19" t="s">
        <v>149</v>
      </c>
      <c r="D104" s="59">
        <v>911.5</v>
      </c>
      <c r="E104" s="59">
        <v>911.5</v>
      </c>
      <c r="F104" s="59">
        <v>231.3</v>
      </c>
    </row>
    <row r="105" spans="1:6" s="15" customFormat="1" ht="77.5">
      <c r="A105" s="18" t="s">
        <v>197</v>
      </c>
      <c r="B105" s="20" t="s">
        <v>348</v>
      </c>
      <c r="C105" s="19" t="s">
        <v>115</v>
      </c>
      <c r="D105" s="59">
        <v>34031</v>
      </c>
      <c r="E105" s="59">
        <v>34031</v>
      </c>
      <c r="F105" s="59">
        <v>10739.7</v>
      </c>
    </row>
    <row r="106" spans="1:6" s="15" customFormat="1" ht="124">
      <c r="A106" s="18" t="s">
        <v>198</v>
      </c>
      <c r="B106" s="20" t="s">
        <v>349</v>
      </c>
      <c r="C106" s="19" t="s">
        <v>324</v>
      </c>
      <c r="D106" s="59">
        <v>2098.1</v>
      </c>
      <c r="E106" s="59">
        <v>22161</v>
      </c>
      <c r="F106" s="59">
        <v>8350.2999999999993</v>
      </c>
    </row>
    <row r="107" spans="1:6" s="15" customFormat="1" ht="62">
      <c r="A107" s="18" t="s">
        <v>199</v>
      </c>
      <c r="B107" s="20" t="s">
        <v>350</v>
      </c>
      <c r="C107" s="19" t="s">
        <v>116</v>
      </c>
      <c r="D107" s="59">
        <v>10596.3</v>
      </c>
      <c r="E107" s="59">
        <v>10596.3</v>
      </c>
      <c r="F107" s="59">
        <v>5837.8</v>
      </c>
    </row>
    <row r="108" spans="1:6" s="15" customFormat="1" ht="31">
      <c r="A108" s="18" t="s">
        <v>200</v>
      </c>
      <c r="B108" s="20" t="s">
        <v>351</v>
      </c>
      <c r="C108" s="19" t="s">
        <v>230</v>
      </c>
      <c r="D108" s="59">
        <v>30108.799999999999</v>
      </c>
      <c r="E108" s="59">
        <v>30108.799999999999</v>
      </c>
      <c r="F108" s="59">
        <v>18219.900000000001</v>
      </c>
    </row>
    <row r="109" spans="1:6" s="15" customFormat="1" ht="15.5">
      <c r="A109" s="18"/>
      <c r="B109" s="20"/>
      <c r="C109" s="19"/>
      <c r="D109" s="59"/>
      <c r="E109" s="59"/>
      <c r="F109" s="59"/>
    </row>
    <row r="110" spans="1:6" s="15" customFormat="1" ht="15">
      <c r="A110" s="16" t="s">
        <v>89</v>
      </c>
      <c r="B110" s="17" t="s">
        <v>2</v>
      </c>
      <c r="C110" s="17"/>
      <c r="D110" s="58">
        <f>SUM(D112:D124)</f>
        <v>800227.9</v>
      </c>
      <c r="E110" s="58">
        <f>SUM(E112:E124)</f>
        <v>1157582.4000000001</v>
      </c>
      <c r="F110" s="58">
        <f>SUM(F112:F126)</f>
        <v>854539.70000000007</v>
      </c>
    </row>
    <row r="111" spans="1:6" s="15" customFormat="1" ht="15.5">
      <c r="A111" s="18"/>
      <c r="B111" s="19" t="s">
        <v>34</v>
      </c>
      <c r="C111" s="19"/>
      <c r="D111" s="59"/>
      <c r="E111" s="59"/>
      <c r="F111" s="59"/>
    </row>
    <row r="112" spans="1:6" s="15" customFormat="1" ht="15.75" customHeight="1">
      <c r="A112" s="18" t="s">
        <v>201</v>
      </c>
      <c r="B112" s="20" t="s">
        <v>235</v>
      </c>
      <c r="C112" s="19" t="s">
        <v>105</v>
      </c>
      <c r="D112" s="59">
        <v>3900</v>
      </c>
      <c r="E112" s="59">
        <v>3900</v>
      </c>
      <c r="F112" s="59">
        <v>940</v>
      </c>
    </row>
    <row r="113" spans="1:6" s="15" customFormat="1" ht="62">
      <c r="A113" s="18" t="s">
        <v>202</v>
      </c>
      <c r="B113" s="19" t="s">
        <v>353</v>
      </c>
      <c r="C113" s="19" t="s">
        <v>233</v>
      </c>
      <c r="D113" s="59">
        <v>140000</v>
      </c>
      <c r="E113" s="59">
        <v>416800</v>
      </c>
      <c r="F113" s="59">
        <v>247015.8</v>
      </c>
    </row>
    <row r="114" spans="1:6" s="15" customFormat="1" ht="31">
      <c r="A114" s="18" t="s">
        <v>90</v>
      </c>
      <c r="B114" s="19" t="s">
        <v>236</v>
      </c>
      <c r="C114" s="19" t="s">
        <v>106</v>
      </c>
      <c r="D114" s="59">
        <v>10000</v>
      </c>
      <c r="E114" s="59">
        <v>10000</v>
      </c>
      <c r="F114" s="59">
        <v>7039.1</v>
      </c>
    </row>
    <row r="115" spans="1:6" s="15" customFormat="1" ht="31">
      <c r="A115" s="18" t="s">
        <v>91</v>
      </c>
      <c r="B115" s="19" t="s">
        <v>237</v>
      </c>
      <c r="C115" s="19" t="s">
        <v>239</v>
      </c>
      <c r="D115" s="59">
        <v>10000</v>
      </c>
      <c r="E115" s="59">
        <v>10000</v>
      </c>
      <c r="F115" s="59">
        <v>0</v>
      </c>
    </row>
    <row r="116" spans="1:6" s="15" customFormat="1" ht="46.5">
      <c r="A116" s="18" t="s">
        <v>203</v>
      </c>
      <c r="B116" s="19" t="s">
        <v>238</v>
      </c>
      <c r="C116" s="19" t="s">
        <v>240</v>
      </c>
      <c r="D116" s="59">
        <v>50000</v>
      </c>
      <c r="E116" s="59">
        <v>50000</v>
      </c>
      <c r="F116" s="59">
        <v>8101</v>
      </c>
    </row>
    <row r="117" spans="1:6" s="15" customFormat="1" ht="194.25" customHeight="1">
      <c r="A117" s="18" t="s">
        <v>92</v>
      </c>
      <c r="B117" s="19" t="s">
        <v>362</v>
      </c>
      <c r="C117" s="19" t="s">
        <v>365</v>
      </c>
      <c r="D117" s="59"/>
      <c r="E117" s="59"/>
      <c r="F117" s="59">
        <v>2888.6</v>
      </c>
    </row>
    <row r="118" spans="1:6" s="15" customFormat="1" ht="31">
      <c r="A118" s="18" t="s">
        <v>93</v>
      </c>
      <c r="B118" s="19" t="s">
        <v>354</v>
      </c>
      <c r="C118" s="19" t="s">
        <v>234</v>
      </c>
      <c r="D118" s="59">
        <v>35000</v>
      </c>
      <c r="E118" s="59">
        <v>35000</v>
      </c>
      <c r="F118" s="59">
        <v>31117.5</v>
      </c>
    </row>
    <row r="119" spans="1:6" s="15" customFormat="1" ht="31">
      <c r="A119" s="18"/>
      <c r="B119" s="19" t="s">
        <v>364</v>
      </c>
      <c r="C119" s="19" t="s">
        <v>366</v>
      </c>
      <c r="D119" s="59"/>
      <c r="E119" s="59"/>
      <c r="F119" s="59">
        <v>900</v>
      </c>
    </row>
    <row r="120" spans="1:6" s="15" customFormat="1" ht="110.25">
      <c r="A120" s="18" t="s">
        <v>123</v>
      </c>
      <c r="B120" s="20" t="s">
        <v>355</v>
      </c>
      <c r="C120" s="19" t="s">
        <v>104</v>
      </c>
      <c r="D120" s="59">
        <v>548291.1</v>
      </c>
      <c r="E120" s="59">
        <v>548291.1</v>
      </c>
      <c r="F120" s="59">
        <v>412119.5</v>
      </c>
    </row>
    <row r="121" spans="1:6" s="15" customFormat="1" ht="77.5">
      <c r="A121" s="18" t="s">
        <v>204</v>
      </c>
      <c r="B121" s="20" t="s">
        <v>356</v>
      </c>
      <c r="C121" s="19" t="s">
        <v>102</v>
      </c>
      <c r="D121" s="59">
        <v>2781.8</v>
      </c>
      <c r="E121" s="59">
        <v>2781.8</v>
      </c>
      <c r="F121" s="59">
        <v>460</v>
      </c>
    </row>
    <row r="122" spans="1:6" s="15" customFormat="1" ht="62">
      <c r="A122" s="18" t="s">
        <v>124</v>
      </c>
      <c r="B122" s="20" t="s">
        <v>357</v>
      </c>
      <c r="C122" s="19" t="s">
        <v>326</v>
      </c>
      <c r="D122" s="59"/>
      <c r="E122" s="59">
        <v>80359.5</v>
      </c>
      <c r="F122" s="59">
        <v>63230.3</v>
      </c>
    </row>
    <row r="123" spans="1:6" s="15" customFormat="1" ht="31">
      <c r="A123" s="18" t="s">
        <v>363</v>
      </c>
      <c r="B123" s="20" t="s">
        <v>241</v>
      </c>
      <c r="C123" s="19" t="s">
        <v>103</v>
      </c>
      <c r="D123" s="59">
        <v>255</v>
      </c>
      <c r="E123" s="59">
        <v>450</v>
      </c>
      <c r="F123" s="59">
        <v>0</v>
      </c>
    </row>
    <row r="124" spans="1:6" s="15" customFormat="1" ht="77.5">
      <c r="A124" s="18" t="s">
        <v>380</v>
      </c>
      <c r="B124" s="20" t="s">
        <v>368</v>
      </c>
      <c r="C124" s="19" t="s">
        <v>367</v>
      </c>
      <c r="D124" s="59"/>
      <c r="E124" s="59"/>
      <c r="F124" s="59">
        <v>79727.899999999994</v>
      </c>
    </row>
    <row r="125" spans="1:6" s="15" customFormat="1" ht="31">
      <c r="A125" s="18" t="s">
        <v>381</v>
      </c>
      <c r="B125" s="20" t="s">
        <v>379</v>
      </c>
      <c r="C125" s="19" t="s">
        <v>382</v>
      </c>
      <c r="D125" s="59"/>
      <c r="E125" s="59"/>
      <c r="F125" s="59">
        <v>1000</v>
      </c>
    </row>
    <row r="126" spans="1:6" s="15" customFormat="1" ht="31">
      <c r="A126" s="18" t="s">
        <v>383</v>
      </c>
      <c r="B126" s="20" t="s">
        <v>384</v>
      </c>
      <c r="C126" s="19" t="s">
        <v>385</v>
      </c>
      <c r="D126" s="59"/>
      <c r="E126" s="59"/>
      <c r="F126" s="59">
        <v>0</v>
      </c>
    </row>
    <row r="127" spans="1:6" s="15" customFormat="1" ht="15">
      <c r="A127" s="16"/>
      <c r="B127" s="17" t="s">
        <v>94</v>
      </c>
      <c r="C127" s="17"/>
      <c r="D127" s="58">
        <f>SUM(D5+D9+D82+D110)</f>
        <v>23616873.800000001</v>
      </c>
      <c r="E127" s="58">
        <f>SUM(E5+E9+E82+E110)</f>
        <v>26311618.099999998</v>
      </c>
      <c r="F127" s="58">
        <f>SUM(F5+F9+F82+F110)</f>
        <v>19754607.000000004</v>
      </c>
    </row>
    <row r="130" spans="4:6">
      <c r="D130" s="62"/>
      <c r="E130" s="62"/>
      <c r="F130" s="62"/>
    </row>
    <row r="131" spans="4:6">
      <c r="D131" s="62"/>
      <c r="E131" s="62"/>
      <c r="F131" s="62"/>
    </row>
    <row r="132" spans="4:6">
      <c r="D132" s="62"/>
      <c r="E132" s="62"/>
      <c r="F132" s="62"/>
    </row>
  </sheetData>
  <mergeCells count="1">
    <mergeCell ref="A2:F2"/>
  </mergeCells>
  <printOptions gridLines="1"/>
  <pageMargins left="0.39370078740157483" right="0" top="0.19685039370078741" bottom="0" header="0.31496062992125984" footer="0.31496062992125984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H5" sqref="H5"/>
    </sheetView>
  </sheetViews>
  <sheetFormatPr defaultColWidth="9.1796875" defaultRowHeight="13"/>
  <cols>
    <col min="1" max="1" width="4.81640625" style="1" customWidth="1"/>
    <col min="2" max="2" width="23.1796875" style="2" customWidth="1"/>
    <col min="3" max="3" width="17.26953125" style="2" customWidth="1"/>
    <col min="4" max="4" width="18.1796875" style="2" customWidth="1"/>
    <col min="5" max="5" width="13.7265625" style="2" customWidth="1"/>
    <col min="6" max="6" width="17.7265625" style="2" customWidth="1"/>
    <col min="7" max="7" width="17.81640625" style="2" customWidth="1"/>
    <col min="8" max="8" width="13.7265625" style="2" customWidth="1"/>
    <col min="9" max="16384" width="9.1796875" style="5"/>
  </cols>
  <sheetData>
    <row r="1" spans="1:8" ht="26.25" hidden="1" customHeight="1">
      <c r="A1" s="1" t="s">
        <v>0</v>
      </c>
      <c r="D1" s="87"/>
      <c r="E1" s="87"/>
      <c r="F1" s="87"/>
      <c r="G1" s="87"/>
      <c r="H1" s="87"/>
    </row>
    <row r="2" spans="1:8" ht="38.25" customHeight="1">
      <c r="A2" s="1" t="s">
        <v>1</v>
      </c>
      <c r="B2" s="87" t="s">
        <v>386</v>
      </c>
      <c r="C2" s="87"/>
      <c r="D2" s="87"/>
      <c r="E2" s="87"/>
      <c r="F2" s="87"/>
      <c r="G2" s="87"/>
      <c r="H2" s="87"/>
    </row>
    <row r="3" spans="1:8" ht="15.75" customHeight="1">
      <c r="G3" s="90" t="s">
        <v>95</v>
      </c>
      <c r="H3" s="90"/>
    </row>
    <row r="4" spans="1:8" ht="104.25" customHeight="1">
      <c r="A4" s="93" t="s">
        <v>30</v>
      </c>
      <c r="B4" s="91" t="s">
        <v>358</v>
      </c>
      <c r="C4" s="89" t="s">
        <v>97</v>
      </c>
      <c r="D4" s="89"/>
      <c r="E4" s="89"/>
      <c r="F4" s="89" t="s">
        <v>101</v>
      </c>
      <c r="G4" s="89"/>
      <c r="H4" s="89"/>
    </row>
    <row r="5" spans="1:8" ht="86.25" customHeight="1">
      <c r="A5" s="94"/>
      <c r="B5" s="92"/>
      <c r="C5" s="54" t="s">
        <v>125</v>
      </c>
      <c r="D5" s="36" t="s">
        <v>370</v>
      </c>
      <c r="E5" s="36" t="s">
        <v>126</v>
      </c>
      <c r="F5" s="36" t="s">
        <v>125</v>
      </c>
      <c r="G5" s="36" t="s">
        <v>370</v>
      </c>
      <c r="H5" s="36" t="s">
        <v>126</v>
      </c>
    </row>
    <row r="6" spans="1:8" s="25" customFormat="1" ht="38.25" customHeight="1">
      <c r="A6" s="29"/>
      <c r="B6" s="30" t="s">
        <v>327</v>
      </c>
      <c r="C6" s="31">
        <f>SUM(C7:C27)</f>
        <v>1936519.7000000002</v>
      </c>
      <c r="D6" s="31">
        <f>SUM(D7:D27)</f>
        <v>1936519.7000000002</v>
      </c>
      <c r="E6" s="31">
        <f t="shared" ref="E6:H6" si="0">SUM(E7:E27)</f>
        <v>1500457.1000000003</v>
      </c>
      <c r="F6" s="31">
        <f t="shared" si="0"/>
        <v>1936519.7000000002</v>
      </c>
      <c r="G6" s="31">
        <f t="shared" si="0"/>
        <v>1936519.7000000002</v>
      </c>
      <c r="H6" s="31">
        <f t="shared" si="0"/>
        <v>1500457.1000000003</v>
      </c>
    </row>
    <row r="7" spans="1:8" ht="16.5" customHeight="1">
      <c r="A7" s="32">
        <v>1</v>
      </c>
      <c r="B7" s="33" t="s">
        <v>3</v>
      </c>
      <c r="C7" s="28">
        <f>F7</f>
        <v>67589.899999999994</v>
      </c>
      <c r="D7" s="28">
        <f t="shared" ref="D7:E7" si="1">G7</f>
        <v>67589.899999999994</v>
      </c>
      <c r="E7" s="28">
        <f t="shared" si="1"/>
        <v>50692.5</v>
      </c>
      <c r="F7" s="28">
        <v>67589.899999999994</v>
      </c>
      <c r="G7" s="34">
        <v>67589.899999999994</v>
      </c>
      <c r="H7" s="34">
        <v>50692.5</v>
      </c>
    </row>
    <row r="8" spans="1:8" ht="16.5" customHeight="1">
      <c r="A8" s="32">
        <v>2</v>
      </c>
      <c r="B8" s="33" t="s">
        <v>4</v>
      </c>
      <c r="C8" s="28">
        <f t="shared" ref="C8:C27" si="2">F8</f>
        <v>87575.8</v>
      </c>
      <c r="D8" s="28">
        <f t="shared" ref="D8:D27" si="3">G8</f>
        <v>87575.8</v>
      </c>
      <c r="E8" s="28">
        <f t="shared" ref="E8:E27" si="4">H8</f>
        <v>68355.600000000006</v>
      </c>
      <c r="F8" s="28">
        <v>87575.8</v>
      </c>
      <c r="G8" s="34">
        <v>87575.8</v>
      </c>
      <c r="H8" s="34">
        <v>68355.600000000006</v>
      </c>
    </row>
    <row r="9" spans="1:8" ht="16.5" customHeight="1">
      <c r="A9" s="32">
        <v>3</v>
      </c>
      <c r="B9" s="33" t="s">
        <v>5</v>
      </c>
      <c r="C9" s="28">
        <f t="shared" si="2"/>
        <v>101572.8</v>
      </c>
      <c r="D9" s="28">
        <f t="shared" si="3"/>
        <v>101572.8</v>
      </c>
      <c r="E9" s="28">
        <f t="shared" si="4"/>
        <v>78562.3</v>
      </c>
      <c r="F9" s="28">
        <v>101572.8</v>
      </c>
      <c r="G9" s="34">
        <v>101572.8</v>
      </c>
      <c r="H9" s="34">
        <v>78562.3</v>
      </c>
    </row>
    <row r="10" spans="1:8" ht="16.5" customHeight="1">
      <c r="A10" s="32">
        <v>4</v>
      </c>
      <c r="B10" s="33" t="s">
        <v>6</v>
      </c>
      <c r="C10" s="28">
        <f t="shared" si="2"/>
        <v>107860.9</v>
      </c>
      <c r="D10" s="28">
        <f t="shared" si="3"/>
        <v>107860.9</v>
      </c>
      <c r="E10" s="28">
        <f t="shared" si="4"/>
        <v>86017.5</v>
      </c>
      <c r="F10" s="28">
        <v>107860.9</v>
      </c>
      <c r="G10" s="34">
        <v>107860.9</v>
      </c>
      <c r="H10" s="34">
        <v>86017.5</v>
      </c>
    </row>
    <row r="11" spans="1:8" ht="16.5" customHeight="1">
      <c r="A11" s="32">
        <v>5</v>
      </c>
      <c r="B11" s="33" t="s">
        <v>7</v>
      </c>
      <c r="C11" s="28">
        <f t="shared" si="2"/>
        <v>92251.7</v>
      </c>
      <c r="D11" s="28">
        <f t="shared" si="3"/>
        <v>92251.7</v>
      </c>
      <c r="E11" s="28">
        <f t="shared" si="4"/>
        <v>70266.7</v>
      </c>
      <c r="F11" s="28">
        <v>92251.7</v>
      </c>
      <c r="G11" s="34">
        <v>92251.7</v>
      </c>
      <c r="H11" s="34">
        <v>70266.7</v>
      </c>
    </row>
    <row r="12" spans="1:8" ht="16.5" customHeight="1">
      <c r="A12" s="32">
        <v>6</v>
      </c>
      <c r="B12" s="33" t="s">
        <v>8</v>
      </c>
      <c r="C12" s="28">
        <f t="shared" si="2"/>
        <v>171186.3</v>
      </c>
      <c r="D12" s="28">
        <f t="shared" si="3"/>
        <v>171186.3</v>
      </c>
      <c r="E12" s="28">
        <f t="shared" si="4"/>
        <v>129761.8</v>
      </c>
      <c r="F12" s="28">
        <v>171186.3</v>
      </c>
      <c r="G12" s="34">
        <v>171186.3</v>
      </c>
      <c r="H12" s="34">
        <v>129761.8</v>
      </c>
    </row>
    <row r="13" spans="1:8" ht="16.5" customHeight="1">
      <c r="A13" s="32">
        <v>7</v>
      </c>
      <c r="B13" s="33" t="s">
        <v>9</v>
      </c>
      <c r="C13" s="28">
        <f t="shared" si="2"/>
        <v>73544.800000000003</v>
      </c>
      <c r="D13" s="28">
        <f t="shared" si="3"/>
        <v>73544.800000000003</v>
      </c>
      <c r="E13" s="28">
        <f t="shared" si="4"/>
        <v>57057</v>
      </c>
      <c r="F13" s="28">
        <v>73544.800000000003</v>
      </c>
      <c r="G13" s="34">
        <v>73544.800000000003</v>
      </c>
      <c r="H13" s="34">
        <v>57057</v>
      </c>
    </row>
    <row r="14" spans="1:8" ht="16.5" customHeight="1">
      <c r="A14" s="32">
        <v>8</v>
      </c>
      <c r="B14" s="33" t="s">
        <v>10</v>
      </c>
      <c r="C14" s="28">
        <f t="shared" si="2"/>
        <v>85749.6</v>
      </c>
      <c r="D14" s="28">
        <f t="shared" si="3"/>
        <v>85749.6</v>
      </c>
      <c r="E14" s="28">
        <f t="shared" si="4"/>
        <v>66352.3</v>
      </c>
      <c r="F14" s="28">
        <v>85749.6</v>
      </c>
      <c r="G14" s="34">
        <v>85749.6</v>
      </c>
      <c r="H14" s="34">
        <v>66352.3</v>
      </c>
    </row>
    <row r="15" spans="1:8" ht="16.5" customHeight="1">
      <c r="A15" s="32">
        <v>9</v>
      </c>
      <c r="B15" s="33" t="s">
        <v>11</v>
      </c>
      <c r="C15" s="28">
        <f t="shared" si="2"/>
        <v>61166.6</v>
      </c>
      <c r="D15" s="28">
        <f t="shared" si="3"/>
        <v>61166.6</v>
      </c>
      <c r="E15" s="28">
        <f t="shared" si="4"/>
        <v>46584</v>
      </c>
      <c r="F15" s="28">
        <v>61166.6</v>
      </c>
      <c r="G15" s="34">
        <v>61166.6</v>
      </c>
      <c r="H15" s="34">
        <v>46584</v>
      </c>
    </row>
    <row r="16" spans="1:8" ht="16.5" customHeight="1">
      <c r="A16" s="32">
        <v>10</v>
      </c>
      <c r="B16" s="33" t="s">
        <v>12</v>
      </c>
      <c r="C16" s="28">
        <f t="shared" si="2"/>
        <v>61602.9</v>
      </c>
      <c r="D16" s="28">
        <f t="shared" si="3"/>
        <v>61602.9</v>
      </c>
      <c r="E16" s="28">
        <f t="shared" si="4"/>
        <v>46646.5</v>
      </c>
      <c r="F16" s="28">
        <v>61602.9</v>
      </c>
      <c r="G16" s="34">
        <v>61602.9</v>
      </c>
      <c r="H16" s="34">
        <v>46646.5</v>
      </c>
    </row>
    <row r="17" spans="1:8" ht="16.5" customHeight="1">
      <c r="A17" s="32">
        <v>11</v>
      </c>
      <c r="B17" s="33" t="s">
        <v>13</v>
      </c>
      <c r="C17" s="28">
        <f t="shared" si="2"/>
        <v>97150.7</v>
      </c>
      <c r="D17" s="28">
        <f t="shared" si="3"/>
        <v>97150.7</v>
      </c>
      <c r="E17" s="28">
        <f t="shared" si="4"/>
        <v>73274.100000000006</v>
      </c>
      <c r="F17" s="28">
        <v>97150.7</v>
      </c>
      <c r="G17" s="34">
        <v>97150.7</v>
      </c>
      <c r="H17" s="34">
        <v>73274.100000000006</v>
      </c>
    </row>
    <row r="18" spans="1:8" ht="16.5" customHeight="1">
      <c r="A18" s="32">
        <v>12</v>
      </c>
      <c r="B18" s="33" t="s">
        <v>14</v>
      </c>
      <c r="C18" s="28">
        <f t="shared" si="2"/>
        <v>116188.5</v>
      </c>
      <c r="D18" s="28">
        <f t="shared" si="3"/>
        <v>116188.5</v>
      </c>
      <c r="E18" s="28">
        <f t="shared" si="4"/>
        <v>91415.6</v>
      </c>
      <c r="F18" s="28">
        <v>116188.5</v>
      </c>
      <c r="G18" s="34">
        <v>116188.5</v>
      </c>
      <c r="H18" s="34">
        <v>91415.6</v>
      </c>
    </row>
    <row r="19" spans="1:8" ht="16.5" customHeight="1">
      <c r="A19" s="32">
        <v>13</v>
      </c>
      <c r="B19" s="33" t="s">
        <v>15</v>
      </c>
      <c r="C19" s="28">
        <f t="shared" si="2"/>
        <v>53951.5</v>
      </c>
      <c r="D19" s="28">
        <f t="shared" si="3"/>
        <v>53951.5</v>
      </c>
      <c r="E19" s="28">
        <f t="shared" si="4"/>
        <v>40634.9</v>
      </c>
      <c r="F19" s="28">
        <v>53951.5</v>
      </c>
      <c r="G19" s="34">
        <v>53951.5</v>
      </c>
      <c r="H19" s="34">
        <v>40634.9</v>
      </c>
    </row>
    <row r="20" spans="1:8" ht="16.5" customHeight="1">
      <c r="A20" s="32">
        <v>14</v>
      </c>
      <c r="B20" s="33" t="s">
        <v>16</v>
      </c>
      <c r="C20" s="28">
        <f t="shared" si="2"/>
        <v>87668.3</v>
      </c>
      <c r="D20" s="28">
        <f t="shared" si="3"/>
        <v>87668.3</v>
      </c>
      <c r="E20" s="28">
        <f t="shared" si="4"/>
        <v>68512.800000000003</v>
      </c>
      <c r="F20" s="28">
        <v>87668.3</v>
      </c>
      <c r="G20" s="34">
        <v>87668.3</v>
      </c>
      <c r="H20" s="34">
        <v>68512.800000000003</v>
      </c>
    </row>
    <row r="21" spans="1:8" ht="16.5" customHeight="1">
      <c r="A21" s="32">
        <v>15</v>
      </c>
      <c r="B21" s="33" t="s">
        <v>17</v>
      </c>
      <c r="C21" s="28">
        <f t="shared" si="2"/>
        <v>122371.5</v>
      </c>
      <c r="D21" s="28">
        <f t="shared" si="3"/>
        <v>122371.5</v>
      </c>
      <c r="E21" s="28">
        <f t="shared" si="4"/>
        <v>93387.3</v>
      </c>
      <c r="F21" s="28">
        <v>122371.5</v>
      </c>
      <c r="G21" s="34">
        <v>122371.5</v>
      </c>
      <c r="H21" s="34">
        <v>93387.3</v>
      </c>
    </row>
    <row r="22" spans="1:8" ht="16.5" customHeight="1">
      <c r="A22" s="32">
        <v>16</v>
      </c>
      <c r="B22" s="33" t="s">
        <v>18</v>
      </c>
      <c r="C22" s="28">
        <f t="shared" si="2"/>
        <v>198891.9</v>
      </c>
      <c r="D22" s="28">
        <f t="shared" si="3"/>
        <v>198891.9</v>
      </c>
      <c r="E22" s="28">
        <f t="shared" si="4"/>
        <v>159655.5</v>
      </c>
      <c r="F22" s="28">
        <v>198891.9</v>
      </c>
      <c r="G22" s="34">
        <v>198891.9</v>
      </c>
      <c r="H22" s="34">
        <v>159655.5</v>
      </c>
    </row>
    <row r="23" spans="1:8" ht="16.5" customHeight="1">
      <c r="A23" s="32">
        <v>17</v>
      </c>
      <c r="B23" s="33" t="s">
        <v>19</v>
      </c>
      <c r="C23" s="28">
        <f t="shared" si="2"/>
        <v>51944.1</v>
      </c>
      <c r="D23" s="28">
        <f t="shared" si="3"/>
        <v>51944.1</v>
      </c>
      <c r="E23" s="28">
        <f t="shared" si="4"/>
        <v>39660.1</v>
      </c>
      <c r="F23" s="28">
        <v>51944.1</v>
      </c>
      <c r="G23" s="34">
        <v>51944.1</v>
      </c>
      <c r="H23" s="34">
        <v>39660.1</v>
      </c>
    </row>
    <row r="24" spans="1:8" ht="16.5" customHeight="1">
      <c r="A24" s="32">
        <v>18</v>
      </c>
      <c r="B24" s="33" t="s">
        <v>20</v>
      </c>
      <c r="C24" s="28">
        <f t="shared" si="2"/>
        <v>73745.2</v>
      </c>
      <c r="D24" s="28">
        <f t="shared" si="3"/>
        <v>73745.2</v>
      </c>
      <c r="E24" s="28">
        <f t="shared" si="4"/>
        <v>56963.1</v>
      </c>
      <c r="F24" s="28">
        <v>73745.2</v>
      </c>
      <c r="G24" s="34">
        <v>73745.2</v>
      </c>
      <c r="H24" s="34">
        <v>56963.1</v>
      </c>
    </row>
    <row r="25" spans="1:8" ht="16.5" customHeight="1">
      <c r="A25" s="32">
        <v>19</v>
      </c>
      <c r="B25" s="33" t="s">
        <v>21</v>
      </c>
      <c r="C25" s="28">
        <f t="shared" si="2"/>
        <v>108719.5</v>
      </c>
      <c r="D25" s="28">
        <f t="shared" si="3"/>
        <v>108719.5</v>
      </c>
      <c r="E25" s="28">
        <f t="shared" si="4"/>
        <v>82774.899999999994</v>
      </c>
      <c r="F25" s="28">
        <v>108719.5</v>
      </c>
      <c r="G25" s="34">
        <v>108719.5</v>
      </c>
      <c r="H25" s="34">
        <v>82774.899999999994</v>
      </c>
    </row>
    <row r="26" spans="1:8" ht="16.5" customHeight="1">
      <c r="A26" s="32">
        <v>20</v>
      </c>
      <c r="B26" s="33" t="s">
        <v>22</v>
      </c>
      <c r="C26" s="28">
        <f t="shared" si="2"/>
        <v>60190.6</v>
      </c>
      <c r="D26" s="28">
        <f t="shared" si="3"/>
        <v>60190.6</v>
      </c>
      <c r="E26" s="28">
        <f t="shared" si="4"/>
        <v>46709.3</v>
      </c>
      <c r="F26" s="28">
        <v>60190.6</v>
      </c>
      <c r="G26" s="34">
        <v>60190.6</v>
      </c>
      <c r="H26" s="34">
        <v>46709.3</v>
      </c>
    </row>
    <row r="27" spans="1:8" ht="16.5" customHeight="1">
      <c r="A27" s="32">
        <v>21</v>
      </c>
      <c r="B27" s="33" t="s">
        <v>23</v>
      </c>
      <c r="C27" s="28">
        <f t="shared" si="2"/>
        <v>55596.6</v>
      </c>
      <c r="D27" s="28">
        <f t="shared" si="3"/>
        <v>55596.6</v>
      </c>
      <c r="E27" s="28">
        <f t="shared" si="4"/>
        <v>47173.3</v>
      </c>
      <c r="F27" s="28">
        <v>55596.6</v>
      </c>
      <c r="G27" s="34">
        <v>55596.6</v>
      </c>
      <c r="H27" s="34">
        <v>47173.3</v>
      </c>
    </row>
    <row r="28" spans="1:8" ht="27.75" customHeight="1">
      <c r="A28" s="32"/>
      <c r="B28" s="35" t="s">
        <v>96</v>
      </c>
      <c r="C28" s="31">
        <f>SUM(C29:C33)</f>
        <v>176402.3</v>
      </c>
      <c r="D28" s="31">
        <f t="shared" ref="D28:H28" si="5">SUM(D29:D33)</f>
        <v>176402.3</v>
      </c>
      <c r="E28" s="31">
        <f t="shared" si="5"/>
        <v>144837.70000000001</v>
      </c>
      <c r="F28" s="31">
        <f t="shared" si="5"/>
        <v>176402.3</v>
      </c>
      <c r="G28" s="31">
        <f t="shared" si="5"/>
        <v>176402.3</v>
      </c>
      <c r="H28" s="31">
        <f t="shared" si="5"/>
        <v>144837.70000000001</v>
      </c>
    </row>
    <row r="29" spans="1:8" ht="18" customHeight="1">
      <c r="A29" s="32">
        <v>22</v>
      </c>
      <c r="B29" s="33" t="s">
        <v>24</v>
      </c>
      <c r="C29" s="28">
        <f t="shared" ref="C29:C33" si="6">F29</f>
        <v>44625.1</v>
      </c>
      <c r="D29" s="28">
        <f t="shared" ref="D29:D33" si="7">G29</f>
        <v>44625.1</v>
      </c>
      <c r="E29" s="28">
        <f t="shared" ref="E29:E33" si="8">H29</f>
        <v>34708.1</v>
      </c>
      <c r="F29" s="28">
        <v>44625.1</v>
      </c>
      <c r="G29" s="34">
        <v>44625.1</v>
      </c>
      <c r="H29" s="34">
        <v>34708.1</v>
      </c>
    </row>
    <row r="30" spans="1:8" ht="18" customHeight="1">
      <c r="A30" s="32">
        <v>23</v>
      </c>
      <c r="B30" s="33" t="s">
        <v>25</v>
      </c>
      <c r="C30" s="28">
        <f t="shared" si="6"/>
        <v>26160.400000000001</v>
      </c>
      <c r="D30" s="28">
        <f t="shared" si="7"/>
        <v>26160.400000000001</v>
      </c>
      <c r="E30" s="28">
        <f t="shared" si="8"/>
        <v>22962.6</v>
      </c>
      <c r="F30" s="28">
        <v>26160.400000000001</v>
      </c>
      <c r="G30" s="34">
        <v>26160.400000000001</v>
      </c>
      <c r="H30" s="34">
        <v>22962.6</v>
      </c>
    </row>
    <row r="31" spans="1:8" ht="18" customHeight="1">
      <c r="A31" s="32">
        <v>24</v>
      </c>
      <c r="B31" s="33" t="s">
        <v>26</v>
      </c>
      <c r="C31" s="28">
        <f t="shared" si="6"/>
        <v>75939.5</v>
      </c>
      <c r="D31" s="28">
        <f t="shared" si="7"/>
        <v>75939.5</v>
      </c>
      <c r="E31" s="28">
        <f t="shared" si="8"/>
        <v>63271.9</v>
      </c>
      <c r="F31" s="28">
        <v>75939.5</v>
      </c>
      <c r="G31" s="34">
        <v>75939.5</v>
      </c>
      <c r="H31" s="34">
        <v>63271.9</v>
      </c>
    </row>
    <row r="32" spans="1:8" s="2" customFormat="1" ht="18" customHeight="1">
      <c r="A32" s="32">
        <v>26</v>
      </c>
      <c r="B32" s="33" t="s">
        <v>27</v>
      </c>
      <c r="C32" s="28">
        <f t="shared" si="6"/>
        <v>0</v>
      </c>
      <c r="D32" s="28">
        <f t="shared" si="7"/>
        <v>0</v>
      </c>
      <c r="E32" s="28">
        <f t="shared" si="8"/>
        <v>0</v>
      </c>
      <c r="F32" s="28">
        <v>0</v>
      </c>
      <c r="G32" s="34">
        <v>0</v>
      </c>
      <c r="H32" s="34">
        <v>0</v>
      </c>
    </row>
    <row r="33" spans="1:8" ht="18" customHeight="1">
      <c r="A33" s="32">
        <v>25</v>
      </c>
      <c r="B33" s="33" t="s">
        <v>28</v>
      </c>
      <c r="C33" s="28">
        <f t="shared" si="6"/>
        <v>29677.3</v>
      </c>
      <c r="D33" s="28">
        <f t="shared" si="7"/>
        <v>29677.3</v>
      </c>
      <c r="E33" s="28">
        <f t="shared" si="8"/>
        <v>23895.1</v>
      </c>
      <c r="F33" s="28">
        <v>29677.3</v>
      </c>
      <c r="G33" s="34">
        <v>29677.3</v>
      </c>
      <c r="H33" s="34">
        <v>23895.1</v>
      </c>
    </row>
    <row r="34" spans="1:8" ht="14">
      <c r="A34" s="32"/>
      <c r="B34" s="33"/>
      <c r="C34" s="33"/>
      <c r="D34" s="28"/>
      <c r="E34" s="28"/>
      <c r="F34" s="28"/>
      <c r="G34" s="34"/>
      <c r="H34" s="34"/>
    </row>
    <row r="35" spans="1:8" s="26" customFormat="1" ht="33.75" customHeight="1">
      <c r="A35" s="88" t="s">
        <v>29</v>
      </c>
      <c r="B35" s="88"/>
      <c r="C35" s="31">
        <f>SUM(C6+C28)</f>
        <v>2112922</v>
      </c>
      <c r="D35" s="31">
        <f>SUM(D6+D28)</f>
        <v>2112922</v>
      </c>
      <c r="E35" s="31">
        <f t="shared" ref="E35:H35" si="9">SUM(E6+E28)</f>
        <v>1645294.8000000003</v>
      </c>
      <c r="F35" s="31">
        <f t="shared" si="9"/>
        <v>2112922</v>
      </c>
      <c r="G35" s="31">
        <f t="shared" si="9"/>
        <v>2112922</v>
      </c>
      <c r="H35" s="31">
        <f t="shared" si="9"/>
        <v>1645294.8000000003</v>
      </c>
    </row>
  </sheetData>
  <mergeCells count="8">
    <mergeCell ref="D1:H1"/>
    <mergeCell ref="A35:B35"/>
    <mergeCell ref="C4:E4"/>
    <mergeCell ref="F4:H4"/>
    <mergeCell ref="B2:H2"/>
    <mergeCell ref="G3:H3"/>
    <mergeCell ref="B4:B5"/>
    <mergeCell ref="A4:A5"/>
  </mergeCells>
  <pageMargins left="0.39370078740157483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5"/>
  <sheetViews>
    <sheetView showGridLines="0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G20" sqref="G20"/>
    </sheetView>
  </sheetViews>
  <sheetFormatPr defaultColWidth="9.1796875" defaultRowHeight="13"/>
  <cols>
    <col min="1" max="1" width="5.81640625" style="1" customWidth="1"/>
    <col min="2" max="2" width="19.81640625" style="2" customWidth="1"/>
    <col min="3" max="3" width="14.54296875" style="2" customWidth="1"/>
    <col min="4" max="5" width="14.26953125" style="6" customWidth="1"/>
    <col min="6" max="6" width="12.81640625" style="6" customWidth="1"/>
    <col min="7" max="7" width="14.453125" style="2" customWidth="1"/>
    <col min="8" max="8" width="11.54296875" style="2" customWidth="1"/>
    <col min="9" max="9" width="11.1796875" style="2" customWidth="1"/>
    <col min="10" max="10" width="14.54296875" style="2" customWidth="1"/>
    <col min="11" max="11" width="13.54296875" style="2" customWidth="1"/>
    <col min="12" max="12" width="14.26953125" style="2" bestFit="1" customWidth="1"/>
    <col min="13" max="13" width="13.26953125" style="2" customWidth="1"/>
    <col min="14" max="14" width="11.81640625" style="2" customWidth="1"/>
    <col min="15" max="15" width="12.7265625" style="2" customWidth="1"/>
    <col min="16" max="16" width="13.81640625" style="2" customWidth="1"/>
    <col min="17" max="17" width="12.1796875" style="2" customWidth="1"/>
    <col min="18" max="19" width="10.7265625" style="2" customWidth="1"/>
    <col min="20" max="20" width="8.81640625" style="2" customWidth="1"/>
    <col min="21" max="21" width="11.54296875" style="2" customWidth="1"/>
    <col min="22" max="22" width="11.26953125" style="2" customWidth="1"/>
    <col min="23" max="23" width="9.54296875" style="2" bestFit="1" customWidth="1"/>
    <col min="24" max="24" width="13.81640625" style="2" customWidth="1"/>
    <col min="25" max="25" width="13" style="2" customWidth="1"/>
    <col min="26" max="26" width="10.81640625" style="2" customWidth="1"/>
    <col min="27" max="27" width="12" style="2" customWidth="1"/>
    <col min="28" max="28" width="12.54296875" style="2" customWidth="1"/>
    <col min="29" max="29" width="9" style="2" bestFit="1" customWidth="1"/>
    <col min="30" max="30" width="12.26953125" style="2" customWidth="1"/>
    <col min="31" max="32" width="11.1796875" style="2" customWidth="1"/>
    <col min="33" max="33" width="10.81640625" style="2" customWidth="1"/>
    <col min="34" max="34" width="12.7265625" style="2" customWidth="1"/>
    <col min="35" max="35" width="9.54296875" style="2" customWidth="1"/>
    <col min="36" max="37" width="11.1796875" style="2" customWidth="1"/>
    <col min="38" max="38" width="9.7265625" style="2" customWidth="1"/>
    <col min="39" max="40" width="11.1796875" style="2" customWidth="1"/>
    <col min="41" max="41" width="10.7265625" style="2" customWidth="1"/>
    <col min="42" max="42" width="11.81640625" style="2" customWidth="1"/>
    <col min="43" max="43" width="12.26953125" style="2" customWidth="1"/>
    <col min="44" max="65" width="11.1796875" style="2" customWidth="1"/>
    <col min="66" max="66" width="12.81640625" style="2" customWidth="1"/>
    <col min="67" max="67" width="12" style="2" bestFit="1" customWidth="1"/>
    <col min="68" max="70" width="11.1796875" style="2" customWidth="1"/>
    <col min="71" max="71" width="9.26953125" style="2" customWidth="1"/>
    <col min="72" max="73" width="11.1796875" style="2" customWidth="1"/>
    <col min="74" max="74" width="11" style="2" customWidth="1"/>
    <col min="75" max="75" width="11.1796875" style="2" customWidth="1"/>
    <col min="76" max="76" width="10.54296875" style="2" customWidth="1"/>
    <col min="77" max="77" width="9.453125" style="2" customWidth="1"/>
    <col min="78" max="78" width="10.81640625" style="2" customWidth="1"/>
    <col min="79" max="79" width="11.453125" style="2" customWidth="1"/>
    <col min="80" max="80" width="9.81640625" style="2" customWidth="1"/>
    <col min="81" max="81" width="11.81640625" style="2" customWidth="1"/>
    <col min="82" max="82" width="12" style="2" customWidth="1"/>
    <col min="83" max="83" width="11.26953125" style="2" customWidth="1"/>
    <col min="84" max="84" width="11" style="2" customWidth="1"/>
    <col min="85" max="85" width="12" style="2" customWidth="1"/>
    <col min="86" max="86" width="8.7265625" style="2" customWidth="1"/>
    <col min="87" max="87" width="10.81640625" style="2" customWidth="1"/>
    <col min="88" max="88" width="11.1796875" style="2" customWidth="1"/>
    <col min="89" max="89" width="12.26953125" style="2" customWidth="1"/>
    <col min="90" max="90" width="10.81640625" style="2" customWidth="1"/>
    <col min="91" max="91" width="11.1796875" style="2" customWidth="1"/>
    <col min="92" max="92" width="9.453125" style="2" customWidth="1"/>
    <col min="93" max="93" width="10.54296875" style="2" customWidth="1"/>
    <col min="94" max="95" width="11" style="2" customWidth="1"/>
    <col min="96" max="96" width="11.54296875" style="2" customWidth="1"/>
    <col min="97" max="97" width="11.453125" style="2" customWidth="1"/>
    <col min="98" max="98" width="10.26953125" style="2" customWidth="1"/>
    <col min="99" max="99" width="12" style="2" customWidth="1"/>
    <col min="100" max="100" width="11.26953125" style="2" customWidth="1"/>
    <col min="101" max="101" width="8.7265625" style="2" customWidth="1"/>
    <col min="102" max="102" width="12.26953125" style="2" customWidth="1"/>
    <col min="103" max="103" width="12.453125" style="2" customWidth="1"/>
    <col min="104" max="104" width="11.453125" style="2" customWidth="1"/>
    <col min="105" max="105" width="11.54296875" style="2" customWidth="1"/>
    <col min="106" max="106" width="10.7265625" style="2" customWidth="1"/>
    <col min="107" max="107" width="12.26953125" style="2" customWidth="1"/>
    <col min="108" max="108" width="11.7265625" style="2" customWidth="1"/>
    <col min="109" max="109" width="11.54296875" style="2" customWidth="1"/>
    <col min="110" max="110" width="11.7265625" style="2" customWidth="1"/>
    <col min="111" max="111" width="10.26953125" style="2" customWidth="1"/>
    <col min="112" max="112" width="10.1796875" style="2" customWidth="1"/>
    <col min="113" max="113" width="10.26953125" style="2" customWidth="1"/>
    <col min="114" max="114" width="10" style="2" customWidth="1"/>
    <col min="115" max="115" width="9.1796875" style="2" customWidth="1"/>
    <col min="116" max="116" width="9.54296875" style="2" customWidth="1"/>
    <col min="117" max="119" width="11.1796875" style="2" customWidth="1"/>
    <col min="120" max="122" width="11.7265625" style="2" customWidth="1"/>
    <col min="123" max="125" width="12.453125" style="2" customWidth="1"/>
    <col min="126" max="128" width="10" style="2" customWidth="1"/>
    <col min="129" max="131" width="10.453125" style="2" customWidth="1"/>
    <col min="132" max="134" width="11.7265625" style="2" customWidth="1"/>
    <col min="135" max="137" width="10.54296875" style="2" customWidth="1"/>
    <col min="138" max="138" width="12" style="2" customWidth="1"/>
    <col min="139" max="139" width="10.453125" style="2" customWidth="1"/>
    <col min="140" max="140" width="12" style="2" customWidth="1"/>
    <col min="141" max="143" width="12.7265625" style="2" customWidth="1"/>
    <col min="144" max="145" width="12" style="2" customWidth="1"/>
    <col min="146" max="146" width="10.453125" style="2" customWidth="1"/>
    <col min="147" max="149" width="11.1796875" style="2" customWidth="1"/>
    <col min="150" max="150" width="12" style="2" customWidth="1"/>
    <col min="151" max="151" width="10.54296875" style="2" customWidth="1"/>
    <col min="152" max="152" width="9.81640625" style="2" customWidth="1"/>
    <col min="153" max="153" width="12" style="2" customWidth="1"/>
    <col min="154" max="154" width="11.54296875" style="2" customWidth="1"/>
    <col min="155" max="155" width="10.453125" style="2" customWidth="1"/>
    <col min="156" max="156" width="11.453125" style="2" customWidth="1"/>
    <col min="157" max="157" width="12.26953125" style="2" customWidth="1"/>
    <col min="158" max="158" width="9.54296875" style="2" bestFit="1" customWidth="1"/>
    <col min="159" max="159" width="11.26953125" style="2" customWidth="1"/>
    <col min="160" max="160" width="11.54296875" style="2" customWidth="1"/>
    <col min="161" max="161" width="10" style="2" customWidth="1"/>
    <col min="162" max="162" width="11.7265625" style="2" customWidth="1"/>
    <col min="163" max="163" width="12.453125" style="2" customWidth="1"/>
    <col min="164" max="164" width="10" style="2" customWidth="1"/>
    <col min="165" max="165" width="11.54296875" style="2" customWidth="1"/>
    <col min="166" max="166" width="11.1796875" style="2" customWidth="1"/>
    <col min="167" max="167" width="9.81640625" style="2" customWidth="1"/>
    <col min="168" max="168" width="12.26953125" style="2" customWidth="1"/>
    <col min="169" max="170" width="11.26953125" style="2" customWidth="1"/>
    <col min="171" max="171" width="11.54296875" style="2" customWidth="1"/>
    <col min="172" max="172" width="11.81640625" style="2" customWidth="1"/>
    <col min="173" max="173" width="10.54296875" style="2" customWidth="1"/>
    <col min="174" max="174" width="10.26953125" style="2" customWidth="1"/>
    <col min="175" max="176" width="11.26953125" style="2" customWidth="1"/>
    <col min="177" max="179" width="11.1796875" style="2" customWidth="1"/>
    <col min="180" max="181" width="12.26953125" style="2" customWidth="1"/>
    <col min="182" max="182" width="10" style="2" customWidth="1"/>
    <col min="183" max="184" width="11.26953125" style="2" customWidth="1"/>
    <col min="185" max="185" width="10.1796875" style="2" customWidth="1"/>
    <col min="186" max="186" width="11.26953125" style="2" customWidth="1"/>
    <col min="187" max="187" width="10.453125" style="2" customWidth="1"/>
    <col min="188" max="188" width="11.26953125" style="2" customWidth="1"/>
    <col min="189" max="189" width="11.1796875" style="2" customWidth="1"/>
    <col min="190" max="190" width="12" style="2" customWidth="1"/>
    <col min="191" max="191" width="10.453125" style="2" customWidth="1"/>
    <col min="192" max="192" width="10.7265625" style="2" customWidth="1"/>
    <col min="193" max="193" width="12" style="2" customWidth="1"/>
    <col min="194" max="194" width="10.7265625" style="2" customWidth="1"/>
    <col min="195" max="197" width="11.26953125" style="2" customWidth="1"/>
    <col min="198" max="198" width="11.81640625" style="2" customWidth="1"/>
    <col min="199" max="199" width="12" style="2" customWidth="1"/>
    <col min="200" max="202" width="11.26953125" style="2" customWidth="1"/>
    <col min="203" max="203" width="10.7265625" style="2" customWidth="1"/>
    <col min="204" max="205" width="11.26953125" style="2" customWidth="1"/>
    <col min="206" max="206" width="9.7265625" style="2" customWidth="1"/>
    <col min="207" max="212" width="11.26953125" style="2" customWidth="1"/>
    <col min="213" max="16384" width="9.1796875" style="5"/>
  </cols>
  <sheetData>
    <row r="1" spans="1:212" ht="26.25" hidden="1" customHeight="1">
      <c r="A1" s="1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50"/>
      <c r="Y1" s="49"/>
      <c r="Z1" s="23"/>
      <c r="AA1" s="48"/>
      <c r="AB1" s="24"/>
      <c r="AC1" s="24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24"/>
      <c r="CB1" s="24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24"/>
      <c r="GI1" s="24"/>
      <c r="GJ1" s="48"/>
      <c r="GK1" s="24"/>
      <c r="GL1" s="24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</row>
    <row r="2" spans="1:212" s="2" customFormat="1" ht="63" customHeight="1">
      <c r="A2" s="1" t="s">
        <v>1</v>
      </c>
      <c r="D2" s="87" t="s">
        <v>387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52"/>
      <c r="S2" s="44"/>
      <c r="T2" s="44"/>
      <c r="U2" s="44"/>
      <c r="V2" s="44"/>
      <c r="W2" s="44"/>
      <c r="X2" s="44"/>
      <c r="Y2" s="44"/>
      <c r="Z2" s="44"/>
      <c r="AA2" s="44"/>
      <c r="AB2" s="52"/>
      <c r="AC2" s="52"/>
      <c r="AD2" s="52"/>
      <c r="AE2" s="52"/>
      <c r="AF2" s="52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</row>
    <row r="3" spans="1:212" ht="30" customHeight="1">
      <c r="D3" s="2"/>
      <c r="E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3"/>
      <c r="FA3" s="3"/>
      <c r="FB3" s="3"/>
      <c r="FC3" s="3"/>
      <c r="FD3" s="3"/>
      <c r="FE3" s="3"/>
      <c r="FF3" s="3"/>
      <c r="FG3" s="3"/>
      <c r="FH3" s="3"/>
      <c r="FI3" s="74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3"/>
      <c r="GC3" s="3"/>
      <c r="GD3" s="3"/>
      <c r="GE3" s="3"/>
      <c r="GF3" s="3"/>
      <c r="GV3" s="75"/>
      <c r="GW3" s="75"/>
      <c r="GX3" s="75"/>
      <c r="GY3" s="75"/>
      <c r="GZ3" s="76"/>
      <c r="HA3" s="76"/>
    </row>
    <row r="4" spans="1:212" ht="175.5" customHeight="1">
      <c r="A4" s="93" t="s">
        <v>30</v>
      </c>
      <c r="B4" s="91" t="s">
        <v>358</v>
      </c>
      <c r="C4" s="103" t="s">
        <v>99</v>
      </c>
      <c r="D4" s="103"/>
      <c r="E4" s="104"/>
      <c r="F4" s="95" t="s">
        <v>259</v>
      </c>
      <c r="G4" s="96"/>
      <c r="H4" s="97"/>
      <c r="I4" s="95" t="s">
        <v>260</v>
      </c>
      <c r="J4" s="96"/>
      <c r="K4" s="97"/>
      <c r="L4" s="95" t="s">
        <v>261</v>
      </c>
      <c r="M4" s="96"/>
      <c r="N4" s="97"/>
      <c r="O4" s="95" t="s">
        <v>262</v>
      </c>
      <c r="P4" s="96"/>
      <c r="Q4" s="97"/>
      <c r="R4" s="95" t="s">
        <v>263</v>
      </c>
      <c r="S4" s="96"/>
      <c r="T4" s="97"/>
      <c r="U4" s="95" t="s">
        <v>264</v>
      </c>
      <c r="V4" s="96"/>
      <c r="W4" s="97"/>
      <c r="X4" s="95" t="s">
        <v>265</v>
      </c>
      <c r="Y4" s="96"/>
      <c r="Z4" s="97"/>
      <c r="AA4" s="95" t="s">
        <v>266</v>
      </c>
      <c r="AB4" s="96"/>
      <c r="AC4" s="97"/>
      <c r="AD4" s="95" t="s">
        <v>267</v>
      </c>
      <c r="AE4" s="96"/>
      <c r="AF4" s="97"/>
      <c r="AG4" s="95" t="s">
        <v>268</v>
      </c>
      <c r="AH4" s="96"/>
      <c r="AI4" s="97"/>
      <c r="AJ4" s="95" t="s">
        <v>322</v>
      </c>
      <c r="AK4" s="96"/>
      <c r="AL4" s="97"/>
      <c r="AM4" s="95" t="s">
        <v>269</v>
      </c>
      <c r="AN4" s="96"/>
      <c r="AO4" s="97"/>
      <c r="AP4" s="95" t="s">
        <v>317</v>
      </c>
      <c r="AQ4" s="96"/>
      <c r="AR4" s="97"/>
      <c r="AS4" s="95" t="s">
        <v>270</v>
      </c>
      <c r="AT4" s="96"/>
      <c r="AU4" s="97"/>
      <c r="AV4" s="95" t="s">
        <v>271</v>
      </c>
      <c r="AW4" s="96"/>
      <c r="AX4" s="97"/>
      <c r="AY4" s="95" t="s">
        <v>133</v>
      </c>
      <c r="AZ4" s="96"/>
      <c r="BA4" s="97"/>
      <c r="BB4" s="95" t="s">
        <v>272</v>
      </c>
      <c r="BC4" s="96"/>
      <c r="BD4" s="97"/>
      <c r="BE4" s="95" t="s">
        <v>273</v>
      </c>
      <c r="BF4" s="96"/>
      <c r="BG4" s="97"/>
      <c r="BH4" s="95" t="s">
        <v>274</v>
      </c>
      <c r="BI4" s="96"/>
      <c r="BJ4" s="97"/>
      <c r="BK4" s="95" t="s">
        <v>275</v>
      </c>
      <c r="BL4" s="96"/>
      <c r="BM4" s="97"/>
      <c r="BN4" s="95" t="s">
        <v>276</v>
      </c>
      <c r="BO4" s="96"/>
      <c r="BP4" s="97"/>
      <c r="BQ4" s="95" t="s">
        <v>277</v>
      </c>
      <c r="BR4" s="96"/>
      <c r="BS4" s="97"/>
      <c r="BT4" s="95" t="s">
        <v>318</v>
      </c>
      <c r="BU4" s="96"/>
      <c r="BV4" s="97"/>
      <c r="BW4" s="92" t="s">
        <v>278</v>
      </c>
      <c r="BX4" s="92"/>
      <c r="BY4" s="92"/>
      <c r="BZ4" s="95" t="s">
        <v>279</v>
      </c>
      <c r="CA4" s="96"/>
      <c r="CB4" s="97"/>
      <c r="CC4" s="95" t="s">
        <v>280</v>
      </c>
      <c r="CD4" s="96"/>
      <c r="CE4" s="97"/>
      <c r="CF4" s="95" t="s">
        <v>281</v>
      </c>
      <c r="CG4" s="96"/>
      <c r="CH4" s="97"/>
      <c r="CI4" s="95" t="s">
        <v>282</v>
      </c>
      <c r="CJ4" s="96"/>
      <c r="CK4" s="97"/>
      <c r="CL4" s="95" t="s">
        <v>283</v>
      </c>
      <c r="CM4" s="96"/>
      <c r="CN4" s="97"/>
      <c r="CO4" s="95" t="s">
        <v>284</v>
      </c>
      <c r="CP4" s="96"/>
      <c r="CQ4" s="97"/>
      <c r="CR4" s="95" t="s">
        <v>285</v>
      </c>
      <c r="CS4" s="96"/>
      <c r="CT4" s="97"/>
      <c r="CU4" s="95" t="s">
        <v>286</v>
      </c>
      <c r="CV4" s="96"/>
      <c r="CW4" s="97"/>
      <c r="CX4" s="95" t="s">
        <v>287</v>
      </c>
      <c r="CY4" s="96"/>
      <c r="CZ4" s="97"/>
      <c r="DA4" s="95" t="s">
        <v>288</v>
      </c>
      <c r="DB4" s="96"/>
      <c r="DC4" s="97"/>
      <c r="DD4" s="95" t="s">
        <v>289</v>
      </c>
      <c r="DE4" s="96"/>
      <c r="DF4" s="97"/>
      <c r="DG4" s="95" t="s">
        <v>224</v>
      </c>
      <c r="DH4" s="96"/>
      <c r="DI4" s="97"/>
      <c r="DJ4" s="95" t="s">
        <v>225</v>
      </c>
      <c r="DK4" s="96"/>
      <c r="DL4" s="97"/>
      <c r="DM4" s="95" t="s">
        <v>131</v>
      </c>
      <c r="DN4" s="96"/>
      <c r="DO4" s="97"/>
      <c r="DP4" s="95" t="s">
        <v>290</v>
      </c>
      <c r="DQ4" s="96"/>
      <c r="DR4" s="97"/>
      <c r="DS4" s="95" t="s">
        <v>291</v>
      </c>
      <c r="DT4" s="96"/>
      <c r="DU4" s="97"/>
      <c r="DV4" s="95" t="s">
        <v>319</v>
      </c>
      <c r="DW4" s="96"/>
      <c r="DX4" s="97"/>
      <c r="DY4" s="95" t="s">
        <v>292</v>
      </c>
      <c r="DZ4" s="96"/>
      <c r="EA4" s="97"/>
      <c r="EB4" s="95" t="s">
        <v>293</v>
      </c>
      <c r="EC4" s="96"/>
      <c r="ED4" s="97"/>
      <c r="EE4" s="95" t="s">
        <v>294</v>
      </c>
      <c r="EF4" s="96"/>
      <c r="EG4" s="97"/>
      <c r="EH4" s="95" t="s">
        <v>253</v>
      </c>
      <c r="EI4" s="96"/>
      <c r="EJ4" s="97"/>
      <c r="EK4" s="95" t="s">
        <v>295</v>
      </c>
      <c r="EL4" s="96"/>
      <c r="EM4" s="97"/>
      <c r="EN4" s="95" t="s">
        <v>296</v>
      </c>
      <c r="EO4" s="96"/>
      <c r="EP4" s="97"/>
      <c r="EQ4" s="95" t="s">
        <v>297</v>
      </c>
      <c r="ER4" s="96"/>
      <c r="ES4" s="97"/>
      <c r="ET4" s="95" t="s">
        <v>298</v>
      </c>
      <c r="EU4" s="96"/>
      <c r="EV4" s="97"/>
      <c r="EW4" s="95" t="s">
        <v>320</v>
      </c>
      <c r="EX4" s="96"/>
      <c r="EY4" s="97"/>
      <c r="EZ4" s="100" t="s">
        <v>299</v>
      </c>
      <c r="FA4" s="98"/>
      <c r="FB4" s="99"/>
      <c r="FC4" s="100" t="s">
        <v>300</v>
      </c>
      <c r="FD4" s="98"/>
      <c r="FE4" s="99"/>
      <c r="FF4" s="100" t="s">
        <v>301</v>
      </c>
      <c r="FG4" s="98"/>
      <c r="FH4" s="99"/>
      <c r="FI4" s="95" t="s">
        <v>302</v>
      </c>
      <c r="FJ4" s="96"/>
      <c r="FK4" s="97"/>
      <c r="FL4" s="95" t="s">
        <v>321</v>
      </c>
      <c r="FM4" s="96"/>
      <c r="FN4" s="97"/>
      <c r="FO4" s="95" t="s">
        <v>303</v>
      </c>
      <c r="FP4" s="96"/>
      <c r="FQ4" s="97"/>
      <c r="FR4" s="95" t="s">
        <v>304</v>
      </c>
      <c r="FS4" s="96"/>
      <c r="FT4" s="97"/>
      <c r="FU4" s="95" t="s">
        <v>305</v>
      </c>
      <c r="FV4" s="96"/>
      <c r="FW4" s="97"/>
      <c r="FX4" s="95" t="s">
        <v>306</v>
      </c>
      <c r="FY4" s="96"/>
      <c r="FZ4" s="97"/>
      <c r="GA4" s="95" t="s">
        <v>307</v>
      </c>
      <c r="GB4" s="98"/>
      <c r="GC4" s="99"/>
      <c r="GD4" s="100" t="s">
        <v>308</v>
      </c>
      <c r="GE4" s="98"/>
      <c r="GF4" s="99"/>
      <c r="GG4" s="89" t="s">
        <v>309</v>
      </c>
      <c r="GH4" s="89"/>
      <c r="GI4" s="89"/>
      <c r="GJ4" s="89" t="s">
        <v>310</v>
      </c>
      <c r="GK4" s="89"/>
      <c r="GL4" s="89"/>
      <c r="GM4" s="89" t="s">
        <v>311</v>
      </c>
      <c r="GN4" s="89"/>
      <c r="GO4" s="89"/>
      <c r="GP4" s="89" t="s">
        <v>312</v>
      </c>
      <c r="GQ4" s="89"/>
      <c r="GR4" s="89"/>
      <c r="GS4" s="89" t="s">
        <v>313</v>
      </c>
      <c r="GT4" s="89"/>
      <c r="GU4" s="89"/>
      <c r="GV4" s="92" t="s">
        <v>314</v>
      </c>
      <c r="GW4" s="92"/>
      <c r="GX4" s="92"/>
      <c r="GY4" s="92" t="s">
        <v>315</v>
      </c>
      <c r="GZ4" s="92"/>
      <c r="HA4" s="92"/>
      <c r="HB4" s="89" t="s">
        <v>316</v>
      </c>
      <c r="HC4" s="89"/>
      <c r="HD4" s="89"/>
    </row>
    <row r="5" spans="1:212" s="38" customFormat="1" ht="75.75" customHeight="1">
      <c r="A5" s="94"/>
      <c r="B5" s="92"/>
      <c r="C5" s="37" t="s">
        <v>125</v>
      </c>
      <c r="D5" s="37" t="s">
        <v>370</v>
      </c>
      <c r="E5" s="37" t="s">
        <v>126</v>
      </c>
      <c r="F5" s="37" t="s">
        <v>125</v>
      </c>
      <c r="G5" s="37" t="s">
        <v>370</v>
      </c>
      <c r="H5" s="37" t="s">
        <v>126</v>
      </c>
      <c r="I5" s="37" t="s">
        <v>125</v>
      </c>
      <c r="J5" s="37" t="s">
        <v>370</v>
      </c>
      <c r="K5" s="37" t="s">
        <v>126</v>
      </c>
      <c r="L5" s="37" t="s">
        <v>125</v>
      </c>
      <c r="M5" s="37" t="s">
        <v>370</v>
      </c>
      <c r="N5" s="37" t="s">
        <v>126</v>
      </c>
      <c r="O5" s="37" t="s">
        <v>125</v>
      </c>
      <c r="P5" s="37" t="s">
        <v>370</v>
      </c>
      <c r="Q5" s="37" t="s">
        <v>126</v>
      </c>
      <c r="R5" s="37" t="s">
        <v>125</v>
      </c>
      <c r="S5" s="37" t="s">
        <v>370</v>
      </c>
      <c r="T5" s="37" t="s">
        <v>126</v>
      </c>
      <c r="U5" s="37" t="s">
        <v>125</v>
      </c>
      <c r="V5" s="37" t="s">
        <v>370</v>
      </c>
      <c r="W5" s="37" t="s">
        <v>126</v>
      </c>
      <c r="X5" s="37" t="s">
        <v>125</v>
      </c>
      <c r="Y5" s="37" t="s">
        <v>370</v>
      </c>
      <c r="Z5" s="37" t="s">
        <v>126</v>
      </c>
      <c r="AA5" s="37" t="s">
        <v>125</v>
      </c>
      <c r="AB5" s="37" t="s">
        <v>370</v>
      </c>
      <c r="AC5" s="37" t="s">
        <v>126</v>
      </c>
      <c r="AD5" s="37" t="s">
        <v>125</v>
      </c>
      <c r="AE5" s="37" t="s">
        <v>370</v>
      </c>
      <c r="AF5" s="37" t="s">
        <v>126</v>
      </c>
      <c r="AG5" s="37" t="s">
        <v>125</v>
      </c>
      <c r="AH5" s="37" t="s">
        <v>370</v>
      </c>
      <c r="AI5" s="37" t="s">
        <v>126</v>
      </c>
      <c r="AJ5" s="37" t="s">
        <v>125</v>
      </c>
      <c r="AK5" s="37" t="s">
        <v>370</v>
      </c>
      <c r="AL5" s="37" t="s">
        <v>126</v>
      </c>
      <c r="AM5" s="37" t="s">
        <v>125</v>
      </c>
      <c r="AN5" s="37" t="s">
        <v>370</v>
      </c>
      <c r="AO5" s="37" t="s">
        <v>126</v>
      </c>
      <c r="AP5" s="37" t="s">
        <v>125</v>
      </c>
      <c r="AQ5" s="37" t="s">
        <v>370</v>
      </c>
      <c r="AR5" s="37" t="s">
        <v>126</v>
      </c>
      <c r="AS5" s="37" t="s">
        <v>125</v>
      </c>
      <c r="AT5" s="37" t="s">
        <v>370</v>
      </c>
      <c r="AU5" s="37" t="s">
        <v>126</v>
      </c>
      <c r="AV5" s="37" t="s">
        <v>125</v>
      </c>
      <c r="AW5" s="37" t="s">
        <v>370</v>
      </c>
      <c r="AX5" s="37" t="s">
        <v>126</v>
      </c>
      <c r="AY5" s="37" t="s">
        <v>125</v>
      </c>
      <c r="AZ5" s="37" t="s">
        <v>370</v>
      </c>
      <c r="BA5" s="37" t="s">
        <v>126</v>
      </c>
      <c r="BB5" s="37" t="s">
        <v>125</v>
      </c>
      <c r="BC5" s="37" t="s">
        <v>370</v>
      </c>
      <c r="BD5" s="37" t="s">
        <v>126</v>
      </c>
      <c r="BE5" s="37" t="s">
        <v>125</v>
      </c>
      <c r="BF5" s="37" t="s">
        <v>370</v>
      </c>
      <c r="BG5" s="37" t="s">
        <v>126</v>
      </c>
      <c r="BH5" s="37" t="s">
        <v>125</v>
      </c>
      <c r="BI5" s="37" t="s">
        <v>370</v>
      </c>
      <c r="BJ5" s="37" t="s">
        <v>126</v>
      </c>
      <c r="BK5" s="37" t="s">
        <v>125</v>
      </c>
      <c r="BL5" s="37" t="s">
        <v>370</v>
      </c>
      <c r="BM5" s="37" t="s">
        <v>126</v>
      </c>
      <c r="BN5" s="37" t="s">
        <v>125</v>
      </c>
      <c r="BO5" s="37" t="s">
        <v>370</v>
      </c>
      <c r="BP5" s="37" t="s">
        <v>126</v>
      </c>
      <c r="BQ5" s="37" t="s">
        <v>125</v>
      </c>
      <c r="BR5" s="37" t="s">
        <v>370</v>
      </c>
      <c r="BS5" s="37" t="s">
        <v>126</v>
      </c>
      <c r="BT5" s="37" t="s">
        <v>125</v>
      </c>
      <c r="BU5" s="37" t="s">
        <v>370</v>
      </c>
      <c r="BV5" s="37" t="s">
        <v>126</v>
      </c>
      <c r="BW5" s="37" t="s">
        <v>125</v>
      </c>
      <c r="BX5" s="37" t="s">
        <v>370</v>
      </c>
      <c r="BY5" s="37" t="s">
        <v>126</v>
      </c>
      <c r="BZ5" s="37" t="s">
        <v>125</v>
      </c>
      <c r="CA5" s="37" t="s">
        <v>370</v>
      </c>
      <c r="CB5" s="37" t="s">
        <v>126</v>
      </c>
      <c r="CC5" s="37" t="s">
        <v>125</v>
      </c>
      <c r="CD5" s="37" t="s">
        <v>370</v>
      </c>
      <c r="CE5" s="37" t="s">
        <v>126</v>
      </c>
      <c r="CF5" s="37" t="s">
        <v>125</v>
      </c>
      <c r="CG5" s="37" t="s">
        <v>370</v>
      </c>
      <c r="CH5" s="37" t="s">
        <v>126</v>
      </c>
      <c r="CI5" s="37" t="s">
        <v>125</v>
      </c>
      <c r="CJ5" s="37" t="s">
        <v>370</v>
      </c>
      <c r="CK5" s="37" t="s">
        <v>126</v>
      </c>
      <c r="CL5" s="37" t="s">
        <v>125</v>
      </c>
      <c r="CM5" s="37" t="s">
        <v>370</v>
      </c>
      <c r="CN5" s="37" t="s">
        <v>126</v>
      </c>
      <c r="CO5" s="37" t="s">
        <v>125</v>
      </c>
      <c r="CP5" s="37" t="s">
        <v>370</v>
      </c>
      <c r="CQ5" s="37" t="s">
        <v>126</v>
      </c>
      <c r="CR5" s="37" t="s">
        <v>125</v>
      </c>
      <c r="CS5" s="37" t="s">
        <v>370</v>
      </c>
      <c r="CT5" s="37" t="s">
        <v>126</v>
      </c>
      <c r="CU5" s="37" t="s">
        <v>125</v>
      </c>
      <c r="CV5" s="37" t="s">
        <v>370</v>
      </c>
      <c r="CW5" s="37" t="s">
        <v>126</v>
      </c>
      <c r="CX5" s="37" t="s">
        <v>125</v>
      </c>
      <c r="CY5" s="37" t="s">
        <v>370</v>
      </c>
      <c r="CZ5" s="37" t="s">
        <v>126</v>
      </c>
      <c r="DA5" s="37" t="s">
        <v>125</v>
      </c>
      <c r="DB5" s="37" t="s">
        <v>370</v>
      </c>
      <c r="DC5" s="37" t="s">
        <v>126</v>
      </c>
      <c r="DD5" s="37" t="s">
        <v>125</v>
      </c>
      <c r="DE5" s="37" t="s">
        <v>370</v>
      </c>
      <c r="DF5" s="37" t="s">
        <v>126</v>
      </c>
      <c r="DG5" s="37" t="s">
        <v>125</v>
      </c>
      <c r="DH5" s="37" t="s">
        <v>370</v>
      </c>
      <c r="DI5" s="37" t="s">
        <v>126</v>
      </c>
      <c r="DJ5" s="37" t="s">
        <v>125</v>
      </c>
      <c r="DK5" s="37" t="s">
        <v>370</v>
      </c>
      <c r="DL5" s="37" t="s">
        <v>126</v>
      </c>
      <c r="DM5" s="37" t="s">
        <v>125</v>
      </c>
      <c r="DN5" s="37" t="s">
        <v>370</v>
      </c>
      <c r="DO5" s="37" t="s">
        <v>126</v>
      </c>
      <c r="DP5" s="37" t="s">
        <v>125</v>
      </c>
      <c r="DQ5" s="37" t="s">
        <v>370</v>
      </c>
      <c r="DR5" s="37" t="s">
        <v>126</v>
      </c>
      <c r="DS5" s="37" t="s">
        <v>125</v>
      </c>
      <c r="DT5" s="37" t="s">
        <v>370</v>
      </c>
      <c r="DU5" s="37" t="s">
        <v>126</v>
      </c>
      <c r="DV5" s="37" t="s">
        <v>125</v>
      </c>
      <c r="DW5" s="37" t="s">
        <v>370</v>
      </c>
      <c r="DX5" s="37" t="s">
        <v>126</v>
      </c>
      <c r="DY5" s="37" t="s">
        <v>125</v>
      </c>
      <c r="DZ5" s="37" t="s">
        <v>370</v>
      </c>
      <c r="EA5" s="37" t="s">
        <v>126</v>
      </c>
      <c r="EB5" s="37" t="s">
        <v>125</v>
      </c>
      <c r="EC5" s="37" t="s">
        <v>370</v>
      </c>
      <c r="ED5" s="37" t="s">
        <v>126</v>
      </c>
      <c r="EE5" s="37" t="s">
        <v>125</v>
      </c>
      <c r="EF5" s="37" t="s">
        <v>370</v>
      </c>
      <c r="EG5" s="37" t="s">
        <v>126</v>
      </c>
      <c r="EH5" s="37" t="s">
        <v>125</v>
      </c>
      <c r="EI5" s="37" t="s">
        <v>370</v>
      </c>
      <c r="EJ5" s="37" t="s">
        <v>126</v>
      </c>
      <c r="EK5" s="37" t="s">
        <v>125</v>
      </c>
      <c r="EL5" s="37" t="s">
        <v>370</v>
      </c>
      <c r="EM5" s="37" t="s">
        <v>126</v>
      </c>
      <c r="EN5" s="37" t="s">
        <v>125</v>
      </c>
      <c r="EO5" s="37" t="s">
        <v>370</v>
      </c>
      <c r="EP5" s="37" t="s">
        <v>126</v>
      </c>
      <c r="EQ5" s="37" t="s">
        <v>125</v>
      </c>
      <c r="ER5" s="37" t="s">
        <v>370</v>
      </c>
      <c r="ES5" s="37" t="s">
        <v>126</v>
      </c>
      <c r="ET5" s="37" t="s">
        <v>125</v>
      </c>
      <c r="EU5" s="37" t="s">
        <v>370</v>
      </c>
      <c r="EV5" s="37" t="s">
        <v>126</v>
      </c>
      <c r="EW5" s="37" t="s">
        <v>125</v>
      </c>
      <c r="EX5" s="37" t="s">
        <v>370</v>
      </c>
      <c r="EY5" s="37" t="s">
        <v>126</v>
      </c>
      <c r="EZ5" s="37" t="s">
        <v>125</v>
      </c>
      <c r="FA5" s="37" t="s">
        <v>370</v>
      </c>
      <c r="FB5" s="37" t="s">
        <v>126</v>
      </c>
      <c r="FC5" s="37" t="s">
        <v>125</v>
      </c>
      <c r="FD5" s="37" t="s">
        <v>370</v>
      </c>
      <c r="FE5" s="37" t="s">
        <v>126</v>
      </c>
      <c r="FF5" s="37" t="s">
        <v>125</v>
      </c>
      <c r="FG5" s="37" t="s">
        <v>370</v>
      </c>
      <c r="FH5" s="37" t="s">
        <v>126</v>
      </c>
      <c r="FI5" s="37" t="s">
        <v>125</v>
      </c>
      <c r="FJ5" s="37" t="s">
        <v>370</v>
      </c>
      <c r="FK5" s="37" t="s">
        <v>126</v>
      </c>
      <c r="FL5" s="37" t="s">
        <v>125</v>
      </c>
      <c r="FM5" s="37" t="s">
        <v>370</v>
      </c>
      <c r="FN5" s="37" t="s">
        <v>126</v>
      </c>
      <c r="FO5" s="37" t="s">
        <v>125</v>
      </c>
      <c r="FP5" s="37" t="s">
        <v>370</v>
      </c>
      <c r="FQ5" s="37" t="s">
        <v>126</v>
      </c>
      <c r="FR5" s="37" t="s">
        <v>125</v>
      </c>
      <c r="FS5" s="37" t="s">
        <v>370</v>
      </c>
      <c r="FT5" s="37" t="s">
        <v>126</v>
      </c>
      <c r="FU5" s="37" t="s">
        <v>125</v>
      </c>
      <c r="FV5" s="37" t="s">
        <v>370</v>
      </c>
      <c r="FW5" s="37" t="s">
        <v>126</v>
      </c>
      <c r="FX5" s="37" t="s">
        <v>125</v>
      </c>
      <c r="FY5" s="37" t="s">
        <v>370</v>
      </c>
      <c r="FZ5" s="37" t="s">
        <v>126</v>
      </c>
      <c r="GA5" s="37" t="s">
        <v>125</v>
      </c>
      <c r="GB5" s="37" t="s">
        <v>370</v>
      </c>
      <c r="GC5" s="37" t="s">
        <v>126</v>
      </c>
      <c r="GD5" s="37" t="s">
        <v>125</v>
      </c>
      <c r="GE5" s="37" t="s">
        <v>370</v>
      </c>
      <c r="GF5" s="37" t="s">
        <v>126</v>
      </c>
      <c r="GG5" s="37" t="s">
        <v>125</v>
      </c>
      <c r="GH5" s="37" t="s">
        <v>370</v>
      </c>
      <c r="GI5" s="37" t="s">
        <v>126</v>
      </c>
      <c r="GJ5" s="37" t="s">
        <v>125</v>
      </c>
      <c r="GK5" s="37" t="s">
        <v>370</v>
      </c>
      <c r="GL5" s="37" t="s">
        <v>126</v>
      </c>
      <c r="GM5" s="37" t="s">
        <v>125</v>
      </c>
      <c r="GN5" s="37" t="s">
        <v>370</v>
      </c>
      <c r="GO5" s="37" t="s">
        <v>126</v>
      </c>
      <c r="GP5" s="37" t="s">
        <v>125</v>
      </c>
      <c r="GQ5" s="37" t="s">
        <v>370</v>
      </c>
      <c r="GR5" s="37" t="s">
        <v>126</v>
      </c>
      <c r="GS5" s="37" t="s">
        <v>125</v>
      </c>
      <c r="GT5" s="37" t="s">
        <v>370</v>
      </c>
      <c r="GU5" s="37" t="s">
        <v>126</v>
      </c>
      <c r="GV5" s="37" t="s">
        <v>125</v>
      </c>
      <c r="GW5" s="37" t="s">
        <v>370</v>
      </c>
      <c r="GX5" s="37" t="s">
        <v>126</v>
      </c>
      <c r="GY5" s="37" t="s">
        <v>125</v>
      </c>
      <c r="GZ5" s="37" t="s">
        <v>370</v>
      </c>
      <c r="HA5" s="37" t="s">
        <v>126</v>
      </c>
      <c r="HB5" s="37" t="s">
        <v>125</v>
      </c>
      <c r="HC5" s="37" t="s">
        <v>370</v>
      </c>
      <c r="HD5" s="37" t="s">
        <v>126</v>
      </c>
    </row>
    <row r="6" spans="1:212" s="39" customFormat="1" ht="27.75" customHeight="1">
      <c r="A6" s="29"/>
      <c r="B6" s="30" t="s">
        <v>327</v>
      </c>
      <c r="C6" s="31">
        <f>SUM(C7:C27)</f>
        <v>2413753.6672499999</v>
      </c>
      <c r="D6" s="31">
        <f t="shared" ref="D6:GM6" si="0">SUM(D7:D27)</f>
        <v>4307505.2</v>
      </c>
      <c r="E6" s="31">
        <f t="shared" si="0"/>
        <v>3110778.6</v>
      </c>
      <c r="F6" s="31">
        <f t="shared" si="0"/>
        <v>2494.7000000000003</v>
      </c>
      <c r="G6" s="31">
        <f t="shared" si="0"/>
        <v>2494.8000000000002</v>
      </c>
      <c r="H6" s="31">
        <f t="shared" si="0"/>
        <v>2494.7000000000003</v>
      </c>
      <c r="I6" s="31">
        <f t="shared" si="0"/>
        <v>365000</v>
      </c>
      <c r="J6" s="31">
        <f t="shared" si="0"/>
        <v>407154.00000000012</v>
      </c>
      <c r="K6" s="31">
        <f t="shared" si="0"/>
        <v>312303.40000000008</v>
      </c>
      <c r="L6" s="31">
        <f t="shared" si="0"/>
        <v>335000.00000000006</v>
      </c>
      <c r="M6" s="31">
        <f t="shared" si="0"/>
        <v>340000.00000000006</v>
      </c>
      <c r="N6" s="31">
        <f t="shared" si="0"/>
        <v>264040.29999999993</v>
      </c>
      <c r="O6" s="31">
        <f t="shared" si="0"/>
        <v>209999.99999999997</v>
      </c>
      <c r="P6" s="31">
        <f t="shared" si="0"/>
        <v>211704.7</v>
      </c>
      <c r="Q6" s="31">
        <f t="shared" si="0"/>
        <v>144540.09999999998</v>
      </c>
      <c r="R6" s="31">
        <f t="shared" si="0"/>
        <v>90000</v>
      </c>
      <c r="S6" s="31">
        <f t="shared" si="0"/>
        <v>90265.5</v>
      </c>
      <c r="T6" s="31">
        <f t="shared" si="0"/>
        <v>70759.999999999985</v>
      </c>
      <c r="U6" s="31">
        <f t="shared" si="0"/>
        <v>0</v>
      </c>
      <c r="V6" s="31">
        <f t="shared" si="0"/>
        <v>0</v>
      </c>
      <c r="W6" s="31">
        <f t="shared" si="0"/>
        <v>0</v>
      </c>
      <c r="X6" s="31">
        <f t="shared" si="0"/>
        <v>37347.800000000003</v>
      </c>
      <c r="Y6" s="31">
        <f t="shared" si="0"/>
        <v>37347.800000000003</v>
      </c>
      <c r="Z6" s="31">
        <f t="shared" si="0"/>
        <v>23105.4</v>
      </c>
      <c r="AA6" s="31">
        <f t="shared" si="0"/>
        <v>0</v>
      </c>
      <c r="AB6" s="31">
        <f t="shared" si="0"/>
        <v>0</v>
      </c>
      <c r="AC6" s="31">
        <f t="shared" si="0"/>
        <v>0</v>
      </c>
      <c r="AD6" s="31">
        <f t="shared" si="0"/>
        <v>65000</v>
      </c>
      <c r="AE6" s="31">
        <f t="shared" si="0"/>
        <v>65000</v>
      </c>
      <c r="AF6" s="31">
        <f t="shared" si="0"/>
        <v>50110.6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390299.99999999994</v>
      </c>
      <c r="AL6" s="31">
        <f t="shared" si="0"/>
        <v>256432.39999999997</v>
      </c>
      <c r="AM6" s="31">
        <f t="shared" si="0"/>
        <v>23975.1</v>
      </c>
      <c r="AN6" s="31">
        <f t="shared" si="0"/>
        <v>23975.1</v>
      </c>
      <c r="AO6" s="31">
        <f t="shared" si="0"/>
        <v>11957.2</v>
      </c>
      <c r="AP6" s="31">
        <f t="shared" si="0"/>
        <v>0</v>
      </c>
      <c r="AQ6" s="31">
        <f t="shared" si="0"/>
        <v>25712.6</v>
      </c>
      <c r="AR6" s="31">
        <f t="shared" si="0"/>
        <v>4698.2</v>
      </c>
      <c r="AS6" s="31">
        <f t="shared" si="0"/>
        <v>6124.4</v>
      </c>
      <c r="AT6" s="31">
        <f t="shared" si="0"/>
        <v>8131.4</v>
      </c>
      <c r="AU6" s="31">
        <f t="shared" si="0"/>
        <v>6124.3</v>
      </c>
      <c r="AV6" s="31">
        <f t="shared" si="0"/>
        <v>28415.200000000001</v>
      </c>
      <c r="AW6" s="31">
        <f t="shared" si="0"/>
        <v>29299.200000000001</v>
      </c>
      <c r="AX6" s="31">
        <f t="shared" si="0"/>
        <v>26521.9</v>
      </c>
      <c r="AY6" s="31">
        <f t="shared" si="0"/>
        <v>0</v>
      </c>
      <c r="AZ6" s="31">
        <f t="shared" si="0"/>
        <v>99247.6</v>
      </c>
      <c r="BA6" s="31">
        <f t="shared" si="0"/>
        <v>31538.6</v>
      </c>
      <c r="BB6" s="31">
        <f t="shared" si="0"/>
        <v>44232</v>
      </c>
      <c r="BC6" s="31">
        <f t="shared" si="0"/>
        <v>80531.899999999994</v>
      </c>
      <c r="BD6" s="31">
        <f t="shared" si="0"/>
        <v>0</v>
      </c>
      <c r="BE6" s="31">
        <f t="shared" si="0"/>
        <v>4593.2</v>
      </c>
      <c r="BF6" s="31">
        <f t="shared" si="0"/>
        <v>14243.1</v>
      </c>
      <c r="BG6" s="31">
        <f t="shared" si="0"/>
        <v>1329.9</v>
      </c>
      <c r="BH6" s="31">
        <f t="shared" si="0"/>
        <v>0</v>
      </c>
      <c r="BI6" s="31">
        <f t="shared" si="0"/>
        <v>10974</v>
      </c>
      <c r="BJ6" s="31">
        <f t="shared" si="0"/>
        <v>10974</v>
      </c>
      <c r="BK6" s="31">
        <f t="shared" si="0"/>
        <v>0</v>
      </c>
      <c r="BL6" s="31">
        <f t="shared" si="0"/>
        <v>140718.6</v>
      </c>
      <c r="BM6" s="31">
        <f t="shared" si="0"/>
        <v>76491.399999999994</v>
      </c>
      <c r="BN6" s="31">
        <f t="shared" si="0"/>
        <v>114172.92749999999</v>
      </c>
      <c r="BO6" s="31">
        <f t="shared" si="0"/>
        <v>111104.39999999998</v>
      </c>
      <c r="BP6" s="31">
        <f t="shared" si="0"/>
        <v>94530.7</v>
      </c>
      <c r="BQ6" s="31">
        <f t="shared" si="0"/>
        <v>0</v>
      </c>
      <c r="BR6" s="31">
        <f t="shared" si="0"/>
        <v>45577.7</v>
      </c>
      <c r="BS6" s="31">
        <f t="shared" si="0"/>
        <v>8147.7999999999993</v>
      </c>
      <c r="BT6" s="31">
        <f t="shared" si="0"/>
        <v>116709.70000000001</v>
      </c>
      <c r="BU6" s="31">
        <f t="shared" si="0"/>
        <v>109801.00000000001</v>
      </c>
      <c r="BV6" s="31">
        <f t="shared" si="0"/>
        <v>48633.3</v>
      </c>
      <c r="BW6" s="31">
        <f t="shared" si="0"/>
        <v>0</v>
      </c>
      <c r="BX6" s="31">
        <f t="shared" si="0"/>
        <v>28567.1</v>
      </c>
      <c r="BY6" s="31">
        <f t="shared" si="0"/>
        <v>0</v>
      </c>
      <c r="BZ6" s="31">
        <f t="shared" si="0"/>
        <v>137933.5</v>
      </c>
      <c r="CA6" s="31">
        <f t="shared" si="0"/>
        <v>437278.69999999995</v>
      </c>
      <c r="CB6" s="31">
        <f t="shared" si="0"/>
        <v>517409.60000000003</v>
      </c>
      <c r="CC6" s="31">
        <f t="shared" si="0"/>
        <v>148593.60000000001</v>
      </c>
      <c r="CD6" s="31">
        <f t="shared" si="0"/>
        <v>148593.60000000001</v>
      </c>
      <c r="CE6" s="31">
        <f t="shared" si="0"/>
        <v>146377.79999999996</v>
      </c>
      <c r="CF6" s="31">
        <f t="shared" si="0"/>
        <v>1259.2</v>
      </c>
      <c r="CG6" s="31">
        <f t="shared" si="0"/>
        <v>8158.5</v>
      </c>
      <c r="CH6" s="31">
        <f t="shared" si="0"/>
        <v>0</v>
      </c>
      <c r="CI6" s="31">
        <f t="shared" si="0"/>
        <v>3766.5</v>
      </c>
      <c r="CJ6" s="31">
        <f t="shared" si="0"/>
        <v>3490.9</v>
      </c>
      <c r="CK6" s="31">
        <f t="shared" si="0"/>
        <v>3490.9</v>
      </c>
      <c r="CL6" s="31">
        <f t="shared" si="0"/>
        <v>12374.1</v>
      </c>
      <c r="CM6" s="31">
        <f t="shared" si="0"/>
        <v>12374.1</v>
      </c>
      <c r="CN6" s="31">
        <f t="shared" si="0"/>
        <v>0</v>
      </c>
      <c r="CO6" s="31">
        <f t="shared" si="0"/>
        <v>0</v>
      </c>
      <c r="CP6" s="31">
        <f t="shared" si="0"/>
        <v>0</v>
      </c>
      <c r="CQ6" s="31">
        <f t="shared" si="0"/>
        <v>0</v>
      </c>
      <c r="CR6" s="31">
        <f t="shared" si="0"/>
        <v>11003.7</v>
      </c>
      <c r="CS6" s="31">
        <f t="shared" si="0"/>
        <v>0</v>
      </c>
      <c r="CT6" s="31">
        <f t="shared" si="0"/>
        <v>0</v>
      </c>
      <c r="CU6" s="31">
        <f t="shared" si="0"/>
        <v>0</v>
      </c>
      <c r="CV6" s="31">
        <f t="shared" si="0"/>
        <v>4811.5</v>
      </c>
      <c r="CW6" s="31">
        <f t="shared" si="0"/>
        <v>0</v>
      </c>
      <c r="CX6" s="31">
        <f t="shared" si="0"/>
        <v>6024.9</v>
      </c>
      <c r="CY6" s="31">
        <f t="shared" si="0"/>
        <v>6024.9</v>
      </c>
      <c r="CZ6" s="31">
        <f t="shared" si="0"/>
        <v>6024.9</v>
      </c>
      <c r="DA6" s="31">
        <f t="shared" si="0"/>
        <v>0</v>
      </c>
      <c r="DB6" s="31">
        <f t="shared" si="0"/>
        <v>75777.899999999994</v>
      </c>
      <c r="DC6" s="31">
        <f t="shared" si="0"/>
        <v>25683.7</v>
      </c>
      <c r="DD6" s="31">
        <f t="shared" si="0"/>
        <v>0</v>
      </c>
      <c r="DE6" s="31">
        <f t="shared" si="0"/>
        <v>0</v>
      </c>
      <c r="DF6" s="31">
        <f t="shared" si="0"/>
        <v>0</v>
      </c>
      <c r="DG6" s="31">
        <f t="shared" si="0"/>
        <v>0</v>
      </c>
      <c r="DH6" s="31">
        <f t="shared" si="0"/>
        <v>27484.600000000002</v>
      </c>
      <c r="DI6" s="31">
        <f t="shared" si="0"/>
        <v>21666.7</v>
      </c>
      <c r="DJ6" s="31">
        <f t="shared" si="0"/>
        <v>0</v>
      </c>
      <c r="DK6" s="31">
        <f t="shared" si="0"/>
        <v>23616.7</v>
      </c>
      <c r="DL6" s="31">
        <f t="shared" si="0"/>
        <v>23611.8</v>
      </c>
      <c r="DM6" s="31">
        <f t="shared" si="0"/>
        <v>0</v>
      </c>
      <c r="DN6" s="31">
        <f t="shared" si="0"/>
        <v>3300</v>
      </c>
      <c r="DO6" s="31">
        <f t="shared" si="0"/>
        <v>3300</v>
      </c>
      <c r="DP6" s="31">
        <f t="shared" si="0"/>
        <v>0</v>
      </c>
      <c r="DQ6" s="31">
        <f t="shared" si="0"/>
        <v>0</v>
      </c>
      <c r="DR6" s="31">
        <f t="shared" si="0"/>
        <v>0</v>
      </c>
      <c r="DS6" s="31">
        <f t="shared" si="0"/>
        <v>0</v>
      </c>
      <c r="DT6" s="31">
        <f t="shared" si="0"/>
        <v>15454.8</v>
      </c>
      <c r="DU6" s="31">
        <f t="shared" si="0"/>
        <v>6384.1</v>
      </c>
      <c r="DV6" s="31">
        <f t="shared" si="0"/>
        <v>0</v>
      </c>
      <c r="DW6" s="31">
        <f t="shared" si="0"/>
        <v>0</v>
      </c>
      <c r="DX6" s="31">
        <f t="shared" si="0"/>
        <v>0</v>
      </c>
      <c r="DY6" s="31">
        <f t="shared" si="0"/>
        <v>0</v>
      </c>
      <c r="DZ6" s="31">
        <f t="shared" si="0"/>
        <v>59721.4</v>
      </c>
      <c r="EA6" s="31">
        <f t="shared" si="0"/>
        <v>3060.6000000000004</v>
      </c>
      <c r="EB6" s="31">
        <f t="shared" si="0"/>
        <v>0</v>
      </c>
      <c r="EC6" s="31">
        <f t="shared" si="0"/>
        <v>2710.3</v>
      </c>
      <c r="ED6" s="31">
        <f t="shared" si="0"/>
        <v>0</v>
      </c>
      <c r="EE6" s="31">
        <f t="shared" si="0"/>
        <v>0</v>
      </c>
      <c r="EF6" s="31">
        <f t="shared" si="0"/>
        <v>86532.400000000009</v>
      </c>
      <c r="EG6" s="31">
        <f t="shared" si="0"/>
        <v>86532.400000000009</v>
      </c>
      <c r="EH6" s="31">
        <f t="shared" si="0"/>
        <v>0</v>
      </c>
      <c r="EI6" s="31">
        <f t="shared" si="0"/>
        <v>47889.5</v>
      </c>
      <c r="EJ6" s="31">
        <f t="shared" si="0"/>
        <v>21826.400000000001</v>
      </c>
      <c r="EK6" s="31">
        <f t="shared" si="0"/>
        <v>41695.5</v>
      </c>
      <c r="EL6" s="31">
        <f t="shared" si="0"/>
        <v>41695.5</v>
      </c>
      <c r="EM6" s="31">
        <f t="shared" si="0"/>
        <v>17768</v>
      </c>
      <c r="EN6" s="31">
        <f t="shared" si="0"/>
        <v>0</v>
      </c>
      <c r="EO6" s="31">
        <f t="shared" si="0"/>
        <v>8915.5</v>
      </c>
      <c r="EP6" s="31">
        <f t="shared" si="0"/>
        <v>8898.7000000000007</v>
      </c>
      <c r="EQ6" s="31">
        <f t="shared" si="0"/>
        <v>0</v>
      </c>
      <c r="ER6" s="31">
        <f t="shared" si="0"/>
        <v>1914.1</v>
      </c>
      <c r="ES6" s="31">
        <f t="shared" si="0"/>
        <v>1752.8</v>
      </c>
      <c r="ET6" s="31">
        <f t="shared" si="0"/>
        <v>0</v>
      </c>
      <c r="EU6" s="31">
        <f t="shared" si="0"/>
        <v>15260</v>
      </c>
      <c r="EV6" s="31">
        <f t="shared" si="0"/>
        <v>15260</v>
      </c>
      <c r="EW6" s="31">
        <f t="shared" si="0"/>
        <v>0</v>
      </c>
      <c r="EX6" s="31">
        <f t="shared" si="0"/>
        <v>0</v>
      </c>
      <c r="EY6" s="31">
        <f t="shared" si="0"/>
        <v>0</v>
      </c>
      <c r="EZ6" s="31">
        <f t="shared" si="0"/>
        <v>84263</v>
      </c>
      <c r="FA6" s="31">
        <f t="shared" si="0"/>
        <v>24011.599999999999</v>
      </c>
      <c r="FB6" s="31">
        <f t="shared" si="0"/>
        <v>10227.200000000001</v>
      </c>
      <c r="FC6" s="31">
        <f t="shared" si="0"/>
        <v>224445.065</v>
      </c>
      <c r="FD6" s="31">
        <f t="shared" si="0"/>
        <v>224444.9</v>
      </c>
      <c r="FE6" s="31">
        <f t="shared" si="0"/>
        <v>126471.00000000001</v>
      </c>
      <c r="FF6" s="31">
        <f t="shared" si="0"/>
        <v>27394.5</v>
      </c>
      <c r="FG6" s="31">
        <f t="shared" si="0"/>
        <v>24655</v>
      </c>
      <c r="FH6" s="31">
        <f t="shared" si="0"/>
        <v>24483.7</v>
      </c>
      <c r="FI6" s="31">
        <f t="shared" si="0"/>
        <v>31649.499999999996</v>
      </c>
      <c r="FJ6" s="31">
        <f t="shared" si="0"/>
        <v>31649.499999999996</v>
      </c>
      <c r="FK6" s="31">
        <f t="shared" si="0"/>
        <v>4796.5</v>
      </c>
      <c r="FL6" s="31">
        <f t="shared" si="0"/>
        <v>0</v>
      </c>
      <c r="FM6" s="31">
        <f t="shared" si="0"/>
        <v>0</v>
      </c>
      <c r="FN6" s="31">
        <f t="shared" si="0"/>
        <v>0</v>
      </c>
      <c r="FO6" s="31">
        <f t="shared" si="0"/>
        <v>0</v>
      </c>
      <c r="FP6" s="31">
        <f t="shared" si="0"/>
        <v>41950.1</v>
      </c>
      <c r="FQ6" s="31">
        <f t="shared" si="0"/>
        <v>17230.7</v>
      </c>
      <c r="FR6" s="31">
        <f t="shared" si="0"/>
        <v>0</v>
      </c>
      <c r="FS6" s="31">
        <f t="shared" si="0"/>
        <v>10117.4</v>
      </c>
      <c r="FT6" s="31">
        <f t="shared" si="0"/>
        <v>8743.5</v>
      </c>
      <c r="FU6" s="31">
        <f t="shared" si="0"/>
        <v>0</v>
      </c>
      <c r="FV6" s="31">
        <f t="shared" si="0"/>
        <v>173905.2</v>
      </c>
      <c r="FW6" s="31">
        <f t="shared" si="0"/>
        <v>136908.59999999998</v>
      </c>
      <c r="FX6" s="31">
        <f t="shared" si="0"/>
        <v>0</v>
      </c>
      <c r="FY6" s="31">
        <f t="shared" si="0"/>
        <v>0</v>
      </c>
      <c r="FZ6" s="31">
        <f t="shared" si="0"/>
        <v>0</v>
      </c>
      <c r="GA6" s="31">
        <f t="shared" si="0"/>
        <v>2647.2000000000003</v>
      </c>
      <c r="GB6" s="31">
        <f t="shared" si="0"/>
        <v>2647.2000000000003</v>
      </c>
      <c r="GC6" s="31">
        <f t="shared" si="0"/>
        <v>2545.4</v>
      </c>
      <c r="GD6" s="31">
        <f t="shared" si="0"/>
        <v>0</v>
      </c>
      <c r="GE6" s="31">
        <f t="shared" si="0"/>
        <v>45804.399999999987</v>
      </c>
      <c r="GF6" s="31">
        <f t="shared" si="0"/>
        <v>29339.4</v>
      </c>
      <c r="GG6" s="31">
        <f t="shared" si="0"/>
        <v>0</v>
      </c>
      <c r="GH6" s="31">
        <f t="shared" si="0"/>
        <v>1434.7</v>
      </c>
      <c r="GI6" s="31">
        <f t="shared" si="0"/>
        <v>1402.8</v>
      </c>
      <c r="GJ6" s="31">
        <f t="shared" si="0"/>
        <v>7547.4747500000003</v>
      </c>
      <c r="GK6" s="31">
        <f t="shared" si="0"/>
        <v>1765.2</v>
      </c>
      <c r="GL6" s="31">
        <f t="shared" si="0"/>
        <v>536.9</v>
      </c>
      <c r="GM6" s="31">
        <f t="shared" si="0"/>
        <v>19169.399999999998</v>
      </c>
      <c r="GN6" s="31">
        <f t="shared" ref="GN6:HD6" si="1">SUM(GN7:GN27)</f>
        <v>20902.3</v>
      </c>
      <c r="GO6" s="31">
        <f t="shared" si="1"/>
        <v>3685.7</v>
      </c>
      <c r="GP6" s="31">
        <f t="shared" si="1"/>
        <v>0</v>
      </c>
      <c r="GQ6" s="31">
        <f t="shared" si="1"/>
        <v>0</v>
      </c>
      <c r="GR6" s="31">
        <f t="shared" si="1"/>
        <v>0</v>
      </c>
      <c r="GS6" s="31">
        <f t="shared" si="1"/>
        <v>0</v>
      </c>
      <c r="GT6" s="31">
        <f t="shared" si="1"/>
        <v>2538.9</v>
      </c>
      <c r="GU6" s="31">
        <f t="shared" si="1"/>
        <v>2511.6</v>
      </c>
      <c r="GV6" s="31">
        <f t="shared" si="1"/>
        <v>6847.5</v>
      </c>
      <c r="GW6" s="31">
        <f t="shared" si="1"/>
        <v>6847.5</v>
      </c>
      <c r="GX6" s="31">
        <f t="shared" si="1"/>
        <v>3562.3</v>
      </c>
      <c r="GY6" s="31">
        <f t="shared" si="1"/>
        <v>16472.099999999999</v>
      </c>
      <c r="GZ6" s="31">
        <f t="shared" si="1"/>
        <v>16472.099999999999</v>
      </c>
      <c r="HA6" s="31">
        <f t="shared" si="1"/>
        <v>16472.099999999999</v>
      </c>
      <c r="HB6" s="31">
        <f t="shared" si="1"/>
        <v>187601.9</v>
      </c>
      <c r="HC6" s="31">
        <f t="shared" si="1"/>
        <v>375203.80000000005</v>
      </c>
      <c r="HD6" s="31">
        <f t="shared" si="1"/>
        <v>368078.60000000003</v>
      </c>
    </row>
    <row r="7" spans="1:212" ht="14.25" customHeight="1">
      <c r="A7" s="32">
        <v>1</v>
      </c>
      <c r="B7" s="33" t="s">
        <v>3</v>
      </c>
      <c r="C7" s="28">
        <f>F7+I7+L7+O7+R7+U7+X7+AA7+AD7+AG7+AJ7+AM7+AP7+AS7+AV7+AY7+BB7+BE7+BH7+BK7+BN7+BQ7+BT7+BW7+BZ7+CC7+CF7+CI7+CL7+CO7+CR7+CU7+CX7+DA7+DD7+DG7+DJ7+DM7+DP7+DS7+DV7+DY7+EB7+EE7+EH7+EK7+EN7+EQ7+ET7+EW7+EZ7+FC7+FF7+FI7+FL7+FO7+FR7+FU7+FX7+GA7+GD7+GG7+GJ7+GM7+GP7+GS7+GV7+GY7+HB7</f>
        <v>67226.671220000004</v>
      </c>
      <c r="D7" s="28">
        <f t="shared" ref="D7:E7" si="2">G7+J7+M7+P7+S7+V7+Y7+AB7+AE7+AH7+AK7+AN7+AQ7+AT7+AW7+AZ7+BC7+BF7+BI7+BL7+BO7+BR7+BU7+BX7+CA7+CD7+CG7+CJ7+CM7+CP7+CS7+CV7+CY7+DB7+DE7+DH7+DK7+DN7+DQ7+DT7+DW7+DZ7+EC7+EF7+EI7+EL7+EO7+ER7+EU7+EX7+FA7+FD7+FG7+FJ7+FM7+FP7+FS7+FV7+FY7+GB7+GE7+GH7+GK7+GN7+GQ7+GT7+GW7+GZ7+HC7</f>
        <v>86895.000000000015</v>
      </c>
      <c r="E7" s="28">
        <f t="shared" si="2"/>
        <v>65415.100000000006</v>
      </c>
      <c r="F7" s="28">
        <v>575.6</v>
      </c>
      <c r="G7" s="28">
        <v>575.70000000000005</v>
      </c>
      <c r="H7" s="28">
        <v>575.70000000000005</v>
      </c>
      <c r="I7" s="28">
        <v>16141.2</v>
      </c>
      <c r="J7" s="28">
        <v>16141.2</v>
      </c>
      <c r="K7" s="28">
        <v>8690</v>
      </c>
      <c r="L7" s="28">
        <v>11470.4</v>
      </c>
      <c r="M7" s="28">
        <v>11470.4</v>
      </c>
      <c r="N7" s="28">
        <v>9249.2000000000007</v>
      </c>
      <c r="O7" s="28">
        <v>10880.9</v>
      </c>
      <c r="P7" s="28">
        <v>10880.9</v>
      </c>
      <c r="Q7" s="28">
        <v>9032.6</v>
      </c>
      <c r="R7" s="28">
        <v>4016</v>
      </c>
      <c r="S7" s="28">
        <v>4016</v>
      </c>
      <c r="T7" s="28">
        <v>2536</v>
      </c>
      <c r="U7" s="28"/>
      <c r="V7" s="28"/>
      <c r="W7" s="28"/>
      <c r="X7" s="40">
        <v>859.6</v>
      </c>
      <c r="Y7" s="28">
        <v>859.6</v>
      </c>
      <c r="Z7" s="28">
        <v>859.6</v>
      </c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>
        <v>7557.2</v>
      </c>
      <c r="AL7" s="28">
        <v>10816.7</v>
      </c>
      <c r="AM7" s="28">
        <v>1040</v>
      </c>
      <c r="AN7" s="28">
        <v>1040</v>
      </c>
      <c r="AO7" s="28">
        <v>520</v>
      </c>
      <c r="AP7" s="28"/>
      <c r="AQ7" s="28">
        <v>832.6</v>
      </c>
      <c r="AR7" s="28">
        <v>124.9</v>
      </c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>
        <v>2009.473</v>
      </c>
      <c r="BO7" s="28">
        <v>2009.5</v>
      </c>
      <c r="BP7" s="28">
        <v>2009.5</v>
      </c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>
        <v>5091.3</v>
      </c>
      <c r="CD7" s="28">
        <v>5091.3</v>
      </c>
      <c r="CE7" s="28">
        <v>4612.5</v>
      </c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>
        <v>52.5</v>
      </c>
      <c r="CY7" s="28">
        <v>52.5</v>
      </c>
      <c r="CZ7" s="28">
        <v>52.5</v>
      </c>
      <c r="DA7" s="28"/>
      <c r="DB7" s="28">
        <v>6650</v>
      </c>
      <c r="DC7" s="28">
        <v>0</v>
      </c>
      <c r="DD7" s="28"/>
      <c r="DE7" s="28"/>
      <c r="DF7" s="28"/>
      <c r="DG7" s="28"/>
      <c r="DH7" s="28">
        <v>438.8</v>
      </c>
      <c r="DI7" s="28">
        <v>438.8</v>
      </c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>
        <v>1558.7</v>
      </c>
      <c r="EG7" s="28">
        <v>1558.7</v>
      </c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>
        <v>2785.6</v>
      </c>
      <c r="FA7" s="28">
        <v>591.6</v>
      </c>
      <c r="FB7" s="28">
        <v>370.6</v>
      </c>
      <c r="FC7" s="28">
        <v>5089.576</v>
      </c>
      <c r="FD7" s="28">
        <v>5089.6000000000004</v>
      </c>
      <c r="FE7" s="28">
        <v>2619.6</v>
      </c>
      <c r="FF7" s="28"/>
      <c r="FG7" s="28"/>
      <c r="FH7" s="28"/>
      <c r="FI7" s="28">
        <v>459.8</v>
      </c>
      <c r="FJ7" s="28">
        <v>459.8</v>
      </c>
      <c r="FK7" s="28">
        <v>0</v>
      </c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>
        <v>786.8</v>
      </c>
      <c r="GF7" s="28">
        <v>555.4</v>
      </c>
      <c r="GG7" s="28"/>
      <c r="GH7" s="28"/>
      <c r="GI7" s="28"/>
      <c r="GJ7" s="28">
        <v>1052.2222199999999</v>
      </c>
      <c r="GK7" s="28">
        <v>246</v>
      </c>
      <c r="GL7" s="28">
        <v>246</v>
      </c>
      <c r="GM7" s="28">
        <v>131.30000000000001</v>
      </c>
      <c r="GN7" s="28">
        <v>131.30000000000001</v>
      </c>
      <c r="GO7" s="28">
        <v>131.30000000000001</v>
      </c>
      <c r="GP7" s="28"/>
      <c r="GQ7" s="28"/>
      <c r="GR7" s="28"/>
      <c r="GS7" s="28"/>
      <c r="GT7" s="28"/>
      <c r="GU7" s="28"/>
      <c r="GV7" s="28"/>
      <c r="GW7" s="28"/>
      <c r="GX7" s="28"/>
      <c r="GY7" s="28">
        <v>726.7</v>
      </c>
      <c r="GZ7" s="28">
        <v>726.7</v>
      </c>
      <c r="HA7" s="28">
        <v>726.7</v>
      </c>
      <c r="HB7" s="28">
        <v>4844.5</v>
      </c>
      <c r="HC7" s="28">
        <v>9688.7999999999993</v>
      </c>
      <c r="HD7" s="28">
        <v>9688.7999999999993</v>
      </c>
    </row>
    <row r="8" spans="1:212" ht="14">
      <c r="A8" s="32">
        <v>2</v>
      </c>
      <c r="B8" s="33" t="s">
        <v>4</v>
      </c>
      <c r="C8" s="28">
        <f t="shared" ref="C8:C27" si="3">F8+I8+L8+O8+R8+U8+X8+AA8+AD8+AG8+AJ8+AM8+AP8+AS8+AV8+AY8+BB8+BE8+BH8+BK8+BN8+BQ8+BT8+BW8+BZ8+CC8+CF8+CI8+CL8+CO8+CR8+CU8+CX8+DA8+DD8+DG8+DJ8+DM8+DP8+DS8+DV8+DY8+EB8+EE8+EH8+EK8+EN8+EQ8+ET8+EW8+EZ8+FC8+FF8+FI8+FL8+FO8+FR8+FU8+FX8+GA8+GD8+GG8+GJ8+GM8+GP8+GS8+GV8+GY8+HB8</f>
        <v>90128.486180000022</v>
      </c>
      <c r="D8" s="28">
        <f t="shared" ref="D8:D27" si="4">G8+J8+M8+P8+S8+V8+Y8+AB8+AE8+AH8+AK8+AN8+AQ8+AT8+AW8+AZ8+BC8+BF8+BI8+BL8+BO8+BR8+BU8+BX8+CA8+CD8+CG8+CJ8+CM8+CP8+CS8+CV8+CY8+DB8+DE8+DH8+DK8+DN8+DQ8+DT8+DW8+DZ8+EC8+EF8+EI8+EL8+EO8+ER8+EU8+EX8+FA8+FD8+FG8+FJ8+FM8+FP8+FS8+FV8+FY8+GB8+GE8+GH8+GK8+GN8+GQ8+GT8+GW8+GZ8+HC8</f>
        <v>145003.30000000002</v>
      </c>
      <c r="E8" s="28">
        <f t="shared" ref="E8:E27" si="5">H8+K8+N8+Q8+T8+W8+Z8+AC8+AF8+AI8+AL8+AO8+AR8+AU8+AX8+BA8+BD8+BG8+BJ8+BM8+BP8+BS8+BV8+BY8+CB8+CE8+CH8+CK8+CN8+CQ8+CT8+CW8+CZ8+DC8+DF8+DI8+DL8+DO8+DR8+DU8+DX8+EA8+ED8+EG8+EJ8+EM8+EP8+ES8+EV8+EY8+FB8+FE8+FH8+FK8+FN8+FQ8+FT8+FW8+FZ8+GC8+GF8+GI8+GL8+GO8+GR8+GU8+GX8+HA8+HD8</f>
        <v>102116.00000000001</v>
      </c>
      <c r="F8" s="28">
        <v>479.8</v>
      </c>
      <c r="G8" s="28">
        <v>479.8</v>
      </c>
      <c r="H8" s="28">
        <v>479.7</v>
      </c>
      <c r="I8" s="28">
        <v>31524.400000000001</v>
      </c>
      <c r="J8" s="28">
        <v>31524.400000000001</v>
      </c>
      <c r="K8" s="28">
        <v>24941.4</v>
      </c>
      <c r="L8" s="28">
        <v>21212.3</v>
      </c>
      <c r="M8" s="28">
        <v>21212.3</v>
      </c>
      <c r="N8" s="28">
        <v>17281.599999999999</v>
      </c>
      <c r="O8" s="28">
        <v>7115.1</v>
      </c>
      <c r="P8" s="28">
        <v>7115.1</v>
      </c>
      <c r="Q8" s="28">
        <v>2148</v>
      </c>
      <c r="R8" s="28">
        <v>2348.5</v>
      </c>
      <c r="S8" s="28">
        <v>2348.5</v>
      </c>
      <c r="T8" s="28">
        <v>2348.5</v>
      </c>
      <c r="U8" s="28"/>
      <c r="V8" s="28"/>
      <c r="W8" s="28"/>
      <c r="X8" s="40">
        <v>271.5</v>
      </c>
      <c r="Y8" s="28">
        <v>271.5</v>
      </c>
      <c r="Z8" s="28">
        <v>271.5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>
        <v>29913.4</v>
      </c>
      <c r="AL8" s="28">
        <v>17354.900000000001</v>
      </c>
      <c r="AM8" s="28">
        <v>1130</v>
      </c>
      <c r="AN8" s="28">
        <v>1130</v>
      </c>
      <c r="AO8" s="28">
        <v>565</v>
      </c>
      <c r="AP8" s="28"/>
      <c r="AQ8" s="28">
        <v>1607.8</v>
      </c>
      <c r="AR8" s="28">
        <v>0</v>
      </c>
      <c r="AS8" s="28"/>
      <c r="AT8" s="28"/>
      <c r="AU8" s="28"/>
      <c r="AV8" s="28"/>
      <c r="AW8" s="28"/>
      <c r="AX8" s="28"/>
      <c r="AY8" s="28"/>
      <c r="AZ8" s="28">
        <v>6227.1</v>
      </c>
      <c r="BA8" s="28">
        <v>1425.4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>
        <v>3084.5535999999997</v>
      </c>
      <c r="BO8" s="28">
        <v>3084.6</v>
      </c>
      <c r="BP8" s="28">
        <v>896.3</v>
      </c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>
        <v>3394.1</v>
      </c>
      <c r="CD8" s="28">
        <v>3394.1</v>
      </c>
      <c r="CE8" s="28">
        <v>2965.2</v>
      </c>
      <c r="CF8" s="28"/>
      <c r="CG8" s="28"/>
      <c r="CH8" s="28"/>
      <c r="CI8" s="28">
        <v>152.69999999999999</v>
      </c>
      <c r="CJ8" s="28"/>
      <c r="CK8" s="28"/>
      <c r="CL8" s="28"/>
      <c r="CM8" s="28"/>
      <c r="CN8" s="28"/>
      <c r="CO8" s="28"/>
      <c r="CP8" s="28"/>
      <c r="CQ8" s="28"/>
      <c r="CR8" s="28">
        <v>236.3</v>
      </c>
      <c r="CS8" s="28"/>
      <c r="CT8" s="28"/>
      <c r="CU8" s="28"/>
      <c r="CV8" s="28"/>
      <c r="CW8" s="28"/>
      <c r="CX8" s="28">
        <v>562.4</v>
      </c>
      <c r="CY8" s="28">
        <v>562.4</v>
      </c>
      <c r="CZ8" s="28">
        <v>562.4</v>
      </c>
      <c r="DA8" s="28"/>
      <c r="DB8" s="28"/>
      <c r="DC8" s="28"/>
      <c r="DD8" s="28"/>
      <c r="DE8" s="28"/>
      <c r="DF8" s="28"/>
      <c r="DG8" s="28"/>
      <c r="DH8" s="28">
        <v>1094.2</v>
      </c>
      <c r="DI8" s="28">
        <v>1094.2</v>
      </c>
      <c r="DJ8" s="28"/>
      <c r="DK8" s="28">
        <v>7872.3</v>
      </c>
      <c r="DL8" s="28">
        <v>7868.3</v>
      </c>
      <c r="DM8" s="28"/>
      <c r="DN8" s="28">
        <v>150</v>
      </c>
      <c r="DO8" s="28">
        <v>150</v>
      </c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>
        <v>4384.5</v>
      </c>
      <c r="EG8" s="28">
        <v>4384.5</v>
      </c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>
        <v>3153.3</v>
      </c>
      <c r="FA8" s="28">
        <v>1001.1</v>
      </c>
      <c r="FB8" s="28">
        <v>332.1</v>
      </c>
      <c r="FC8" s="28">
        <v>5765.8739999999998</v>
      </c>
      <c r="FD8" s="28">
        <v>5765.9</v>
      </c>
      <c r="FE8" s="28">
        <v>2897.1</v>
      </c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>
        <v>246.3</v>
      </c>
      <c r="GB8" s="28">
        <v>246.3</v>
      </c>
      <c r="GC8" s="28">
        <v>246.3</v>
      </c>
      <c r="GD8" s="28"/>
      <c r="GE8" s="28">
        <v>1719.7</v>
      </c>
      <c r="GF8" s="28">
        <v>1148</v>
      </c>
      <c r="GG8" s="28"/>
      <c r="GH8" s="28"/>
      <c r="GI8" s="28"/>
      <c r="GJ8" s="28">
        <v>385.85858000000002</v>
      </c>
      <c r="GK8" s="28">
        <v>90.3</v>
      </c>
      <c r="GL8" s="28">
        <v>68.5</v>
      </c>
      <c r="GM8" s="28">
        <v>2673.6</v>
      </c>
      <c r="GN8" s="28">
        <v>1682.1</v>
      </c>
      <c r="GO8" s="28">
        <v>561.20000000000005</v>
      </c>
      <c r="GP8" s="28"/>
      <c r="GQ8" s="28"/>
      <c r="GR8" s="28"/>
      <c r="GS8" s="28"/>
      <c r="GT8" s="28"/>
      <c r="GU8" s="28"/>
      <c r="GV8" s="28"/>
      <c r="GW8" s="28"/>
      <c r="GX8" s="28"/>
      <c r="GY8" s="28">
        <v>657.8</v>
      </c>
      <c r="GZ8" s="28">
        <v>657.8</v>
      </c>
      <c r="HA8" s="28">
        <v>657.8</v>
      </c>
      <c r="HB8" s="28">
        <v>5734.1</v>
      </c>
      <c r="HC8" s="28">
        <v>11468.1</v>
      </c>
      <c r="HD8" s="28">
        <v>11468.1</v>
      </c>
    </row>
    <row r="9" spans="1:212" ht="12.75" customHeight="1">
      <c r="A9" s="32">
        <v>3</v>
      </c>
      <c r="B9" s="33" t="s">
        <v>5</v>
      </c>
      <c r="C9" s="28">
        <f t="shared" si="3"/>
        <v>135252.95692</v>
      </c>
      <c r="D9" s="28">
        <f t="shared" si="4"/>
        <v>158151.80000000002</v>
      </c>
      <c r="E9" s="28">
        <f t="shared" si="5"/>
        <v>119678.6</v>
      </c>
      <c r="F9" s="28">
        <v>575.70000000000005</v>
      </c>
      <c r="G9" s="28">
        <v>575.70000000000005</v>
      </c>
      <c r="H9" s="28">
        <v>575.70000000000005</v>
      </c>
      <c r="I9" s="28">
        <v>12665.2</v>
      </c>
      <c r="J9" s="28">
        <v>12665.2</v>
      </c>
      <c r="K9" s="28">
        <v>12209.5</v>
      </c>
      <c r="L9" s="28">
        <v>12221.9</v>
      </c>
      <c r="M9" s="28">
        <v>12221.9</v>
      </c>
      <c r="N9" s="28">
        <v>9454.7999999999993</v>
      </c>
      <c r="O9" s="28">
        <v>9435.1</v>
      </c>
      <c r="P9" s="28">
        <v>9169.6</v>
      </c>
      <c r="Q9" s="28">
        <v>9169.6</v>
      </c>
      <c r="R9" s="28">
        <v>5012.3</v>
      </c>
      <c r="S9" s="28">
        <v>5277.8</v>
      </c>
      <c r="T9" s="28">
        <v>4160.8</v>
      </c>
      <c r="U9" s="28"/>
      <c r="V9" s="28"/>
      <c r="W9" s="28"/>
      <c r="X9" s="40">
        <v>979.5</v>
      </c>
      <c r="Y9" s="28">
        <v>979.5</v>
      </c>
      <c r="Z9" s="28">
        <v>979.5</v>
      </c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>
        <v>3397</v>
      </c>
      <c r="AL9" s="28">
        <v>4712.3</v>
      </c>
      <c r="AM9" s="28">
        <v>1380</v>
      </c>
      <c r="AN9" s="28">
        <v>1380</v>
      </c>
      <c r="AO9" s="28">
        <v>690</v>
      </c>
      <c r="AP9" s="28"/>
      <c r="AQ9" s="28">
        <v>1179.8</v>
      </c>
      <c r="AR9" s="28">
        <v>177</v>
      </c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>
        <v>6766.5857000000005</v>
      </c>
      <c r="BO9" s="28">
        <v>6766.6</v>
      </c>
      <c r="BP9" s="28">
        <v>6766.6</v>
      </c>
      <c r="BQ9" s="28"/>
      <c r="BR9" s="28"/>
      <c r="BS9" s="28"/>
      <c r="BT9" s="28">
        <v>36581.599999999999</v>
      </c>
      <c r="BU9" s="28">
        <v>29671.200000000001</v>
      </c>
      <c r="BV9" s="28">
        <v>16202</v>
      </c>
      <c r="BW9" s="28"/>
      <c r="BX9" s="28"/>
      <c r="BY9" s="28"/>
      <c r="BZ9" s="28"/>
      <c r="CA9" s="28"/>
      <c r="CB9" s="28"/>
      <c r="CC9" s="28">
        <v>3394.1</v>
      </c>
      <c r="CD9" s="28">
        <v>3394.1</v>
      </c>
      <c r="CE9" s="28">
        <v>3129.9</v>
      </c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>
        <v>570.9</v>
      </c>
      <c r="CS9" s="28"/>
      <c r="CT9" s="28"/>
      <c r="CU9" s="28"/>
      <c r="CV9" s="28"/>
      <c r="CW9" s="28"/>
      <c r="CX9" s="28">
        <v>94.2</v>
      </c>
      <c r="CY9" s="28">
        <v>94.2</v>
      </c>
      <c r="CZ9" s="28">
        <v>94.2</v>
      </c>
      <c r="DA9" s="28"/>
      <c r="DB9" s="28">
        <v>6510</v>
      </c>
      <c r="DC9" s="28">
        <v>4405.5</v>
      </c>
      <c r="DD9" s="28"/>
      <c r="DE9" s="28"/>
      <c r="DF9" s="28"/>
      <c r="DG9" s="28"/>
      <c r="DH9" s="28">
        <v>499.8</v>
      </c>
      <c r="DI9" s="28">
        <v>499.8</v>
      </c>
      <c r="DJ9" s="28"/>
      <c r="DK9" s="28"/>
      <c r="DL9" s="28"/>
      <c r="DM9" s="28"/>
      <c r="DN9" s="28">
        <v>225</v>
      </c>
      <c r="DO9" s="28">
        <v>225</v>
      </c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>
        <v>6388.3</v>
      </c>
      <c r="EG9" s="28">
        <v>6388.3</v>
      </c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>
        <v>7282.2</v>
      </c>
      <c r="FA9" s="28">
        <v>2078.1</v>
      </c>
      <c r="FB9" s="28">
        <v>913.6</v>
      </c>
      <c r="FC9" s="28">
        <v>20944.649000000001</v>
      </c>
      <c r="FD9" s="28">
        <v>20944.599999999999</v>
      </c>
      <c r="FE9" s="28">
        <v>13394.2</v>
      </c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>
        <v>3640.5</v>
      </c>
      <c r="GF9" s="28">
        <v>2427</v>
      </c>
      <c r="GG9" s="28"/>
      <c r="GH9" s="28"/>
      <c r="GI9" s="28"/>
      <c r="GJ9" s="28">
        <v>822.22221999999999</v>
      </c>
      <c r="GK9" s="28">
        <v>192.3</v>
      </c>
      <c r="GL9" s="28">
        <v>0</v>
      </c>
      <c r="GM9" s="28">
        <v>851.3</v>
      </c>
      <c r="GN9" s="28">
        <v>672.1</v>
      </c>
      <c r="GO9" s="28">
        <v>0</v>
      </c>
      <c r="GP9" s="28"/>
      <c r="GQ9" s="28"/>
      <c r="GR9" s="28"/>
      <c r="GS9" s="28"/>
      <c r="GT9" s="28"/>
      <c r="GU9" s="28"/>
      <c r="GV9" s="28"/>
      <c r="GW9" s="28"/>
      <c r="GX9" s="28"/>
      <c r="GY9" s="28">
        <v>1122.7</v>
      </c>
      <c r="GZ9" s="28">
        <v>1122.7</v>
      </c>
      <c r="HA9" s="28">
        <v>1122.7</v>
      </c>
      <c r="HB9" s="28">
        <v>14552.8</v>
      </c>
      <c r="HC9" s="28">
        <v>29105.8</v>
      </c>
      <c r="HD9" s="28">
        <v>21980.6</v>
      </c>
    </row>
    <row r="10" spans="1:212" ht="14">
      <c r="A10" s="32">
        <v>4</v>
      </c>
      <c r="B10" s="33" t="s">
        <v>6</v>
      </c>
      <c r="C10" s="28">
        <f t="shared" si="3"/>
        <v>145701.84831</v>
      </c>
      <c r="D10" s="28">
        <f t="shared" si="4"/>
        <v>181377.59999999998</v>
      </c>
      <c r="E10" s="28">
        <f t="shared" si="5"/>
        <v>127044.09999999998</v>
      </c>
      <c r="F10" s="28"/>
      <c r="G10" s="28"/>
      <c r="H10" s="28"/>
      <c r="I10" s="28">
        <v>21515.7</v>
      </c>
      <c r="J10" s="28">
        <v>24062.2</v>
      </c>
      <c r="K10" s="28">
        <v>10391.5</v>
      </c>
      <c r="L10" s="28">
        <v>17755.2</v>
      </c>
      <c r="M10" s="28">
        <v>17755.2</v>
      </c>
      <c r="N10" s="28">
        <v>14154.1</v>
      </c>
      <c r="O10" s="28">
        <v>11924.7</v>
      </c>
      <c r="P10" s="28">
        <v>11924.7</v>
      </c>
      <c r="Q10" s="28">
        <v>7678.9</v>
      </c>
      <c r="R10" s="28">
        <v>5759.1</v>
      </c>
      <c r="S10" s="28">
        <v>5759.1</v>
      </c>
      <c r="T10" s="28">
        <v>4959.6000000000004</v>
      </c>
      <c r="U10" s="28"/>
      <c r="V10" s="28"/>
      <c r="W10" s="28"/>
      <c r="X10" s="40">
        <v>4520.1000000000004</v>
      </c>
      <c r="Y10" s="28">
        <v>4520.1000000000004</v>
      </c>
      <c r="Z10" s="28">
        <v>0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>
        <v>6617.7</v>
      </c>
      <c r="AL10" s="28">
        <v>3162.6</v>
      </c>
      <c r="AM10" s="28">
        <v>1443</v>
      </c>
      <c r="AN10" s="28">
        <v>1443</v>
      </c>
      <c r="AO10" s="28">
        <v>721.5</v>
      </c>
      <c r="AP10" s="28"/>
      <c r="AQ10" s="28">
        <v>1574.1</v>
      </c>
      <c r="AR10" s="28">
        <v>0</v>
      </c>
      <c r="AS10" s="28">
        <v>6124.4</v>
      </c>
      <c r="AT10" s="28">
        <v>6124.3</v>
      </c>
      <c r="AU10" s="28">
        <v>6124.3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>
        <v>7404.8620000000001</v>
      </c>
      <c r="BO10" s="28">
        <v>7404.9</v>
      </c>
      <c r="BP10" s="28">
        <v>5253.2</v>
      </c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>
        <v>19531.400000000001</v>
      </c>
      <c r="CD10" s="28">
        <v>19531.400000000001</v>
      </c>
      <c r="CE10" s="28">
        <v>18999.2</v>
      </c>
      <c r="CF10" s="28"/>
      <c r="CG10" s="28"/>
      <c r="CH10" s="28"/>
      <c r="CI10" s="28"/>
      <c r="CJ10" s="28"/>
      <c r="CK10" s="28"/>
      <c r="CL10" s="28">
        <v>1950.4</v>
      </c>
      <c r="CM10" s="28">
        <v>1950.4</v>
      </c>
      <c r="CN10" s="28">
        <v>0</v>
      </c>
      <c r="CO10" s="28"/>
      <c r="CP10" s="28"/>
      <c r="CQ10" s="28"/>
      <c r="CR10" s="28">
        <v>1377.6</v>
      </c>
      <c r="CS10" s="28"/>
      <c r="CT10" s="28"/>
      <c r="CU10" s="28"/>
      <c r="CV10" s="28"/>
      <c r="CW10" s="28"/>
      <c r="CX10" s="28">
        <v>598.4</v>
      </c>
      <c r="CY10" s="28">
        <v>598.4</v>
      </c>
      <c r="CZ10" s="28">
        <v>598.4</v>
      </c>
      <c r="DA10" s="28"/>
      <c r="DB10" s="28">
        <v>9527</v>
      </c>
      <c r="DC10" s="28">
        <v>5217.2</v>
      </c>
      <c r="DD10" s="28"/>
      <c r="DE10" s="28"/>
      <c r="DF10" s="28"/>
      <c r="DG10" s="28"/>
      <c r="DH10" s="28">
        <v>2435.9</v>
      </c>
      <c r="DI10" s="28">
        <v>2435.9</v>
      </c>
      <c r="DJ10" s="28"/>
      <c r="DK10" s="28"/>
      <c r="DL10" s="28"/>
      <c r="DM10" s="28"/>
      <c r="DN10" s="28">
        <v>300</v>
      </c>
      <c r="DO10" s="28">
        <v>300</v>
      </c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>
        <v>4350.3999999999996</v>
      </c>
      <c r="EG10" s="28">
        <v>4350.3999999999996</v>
      </c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>
        <v>4466</v>
      </c>
      <c r="FA10" s="28">
        <v>1698.8</v>
      </c>
      <c r="FB10" s="28">
        <v>599.6</v>
      </c>
      <c r="FC10" s="28">
        <v>15990.655000000001</v>
      </c>
      <c r="FD10" s="28">
        <v>15990.7</v>
      </c>
      <c r="FE10" s="28">
        <v>9622.7000000000007</v>
      </c>
      <c r="FF10" s="28">
        <v>8218.2000000000007</v>
      </c>
      <c r="FG10" s="28">
        <v>5478.7</v>
      </c>
      <c r="FH10" s="28">
        <v>5478.7</v>
      </c>
      <c r="FI10" s="28">
        <v>1676.8</v>
      </c>
      <c r="FJ10" s="28">
        <v>1676.8</v>
      </c>
      <c r="FK10" s="28">
        <v>0</v>
      </c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>
        <v>2360.8000000000002</v>
      </c>
      <c r="GF10" s="28">
        <v>1311.6</v>
      </c>
      <c r="GG10" s="28"/>
      <c r="GH10" s="28"/>
      <c r="GI10" s="28"/>
      <c r="GJ10" s="28">
        <v>783.1313100000001</v>
      </c>
      <c r="GK10" s="28">
        <v>183.1</v>
      </c>
      <c r="GL10" s="28">
        <v>0</v>
      </c>
      <c r="GM10" s="28">
        <v>1279.0999999999999</v>
      </c>
      <c r="GN10" s="28">
        <v>2425.1999999999998</v>
      </c>
      <c r="GO10" s="28">
        <v>0</v>
      </c>
      <c r="GP10" s="28"/>
      <c r="GQ10" s="28"/>
      <c r="GR10" s="28"/>
      <c r="GS10" s="28"/>
      <c r="GT10" s="28"/>
      <c r="GU10" s="28"/>
      <c r="GV10" s="28"/>
      <c r="GW10" s="28"/>
      <c r="GX10" s="28"/>
      <c r="GY10" s="28">
        <v>1081.4000000000001</v>
      </c>
      <c r="GZ10" s="28">
        <v>1081.4000000000001</v>
      </c>
      <c r="HA10" s="28">
        <v>1081.4000000000001</v>
      </c>
      <c r="HB10" s="28">
        <v>12301.7</v>
      </c>
      <c r="HC10" s="28">
        <v>24603.3</v>
      </c>
      <c r="HD10" s="28">
        <v>24603.3</v>
      </c>
    </row>
    <row r="11" spans="1:212" ht="12.75" customHeight="1">
      <c r="A11" s="32">
        <v>5</v>
      </c>
      <c r="B11" s="33" t="s">
        <v>7</v>
      </c>
      <c r="C11" s="28">
        <f t="shared" si="3"/>
        <v>85436.796679999999</v>
      </c>
      <c r="D11" s="28">
        <f t="shared" si="4"/>
        <v>127373.90000000002</v>
      </c>
      <c r="E11" s="28">
        <f t="shared" si="5"/>
        <v>112849.20000000001</v>
      </c>
      <c r="F11" s="28"/>
      <c r="G11" s="28"/>
      <c r="H11" s="28"/>
      <c r="I11" s="28">
        <v>13219.9</v>
      </c>
      <c r="J11" s="28">
        <v>13219.9</v>
      </c>
      <c r="K11" s="28">
        <v>13208</v>
      </c>
      <c r="L11" s="28">
        <v>12945.3</v>
      </c>
      <c r="M11" s="28">
        <v>12945.3</v>
      </c>
      <c r="N11" s="28">
        <v>11519.6</v>
      </c>
      <c r="O11" s="28">
        <v>7856.8</v>
      </c>
      <c r="P11" s="28">
        <v>7856.8</v>
      </c>
      <c r="Q11" s="28">
        <v>7542.2</v>
      </c>
      <c r="R11" s="28">
        <v>3425.5</v>
      </c>
      <c r="S11" s="28">
        <v>3425.5</v>
      </c>
      <c r="T11" s="28">
        <v>2505.6999999999998</v>
      </c>
      <c r="U11" s="28"/>
      <c r="V11" s="28"/>
      <c r="W11" s="28"/>
      <c r="X11" s="40">
        <v>1991.3</v>
      </c>
      <c r="Y11" s="28">
        <v>1991.3</v>
      </c>
      <c r="Z11" s="28">
        <v>1991.3</v>
      </c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>
        <v>3171.4</v>
      </c>
      <c r="AL11" s="28">
        <v>3068.2</v>
      </c>
      <c r="AM11" s="28">
        <v>1152</v>
      </c>
      <c r="AN11" s="28">
        <v>1152</v>
      </c>
      <c r="AO11" s="28">
        <v>576</v>
      </c>
      <c r="AP11" s="28"/>
      <c r="AQ11" s="28">
        <v>1075.5999999999999</v>
      </c>
      <c r="AR11" s="28">
        <v>161.30000000000001</v>
      </c>
      <c r="AS11" s="28"/>
      <c r="AT11" s="28"/>
      <c r="AU11" s="28"/>
      <c r="AV11" s="28"/>
      <c r="AW11" s="28">
        <v>117.8</v>
      </c>
      <c r="AX11" s="28">
        <v>102.4</v>
      </c>
      <c r="AY11" s="28"/>
      <c r="AZ11" s="28"/>
      <c r="BA11" s="28"/>
      <c r="BB11" s="28"/>
      <c r="BC11" s="28"/>
      <c r="BD11" s="28"/>
      <c r="BE11" s="28">
        <v>1344.2</v>
      </c>
      <c r="BF11" s="28">
        <v>1358.5</v>
      </c>
      <c r="BG11" s="28"/>
      <c r="BH11" s="28"/>
      <c r="BI11" s="28"/>
      <c r="BJ11" s="28"/>
      <c r="BK11" s="28"/>
      <c r="BL11" s="28"/>
      <c r="BM11" s="28"/>
      <c r="BN11" s="28">
        <v>5476.1490999999996</v>
      </c>
      <c r="BO11" s="28">
        <v>5476.1</v>
      </c>
      <c r="BP11" s="28">
        <v>5476.1</v>
      </c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>
        <v>3394.1</v>
      </c>
      <c r="CD11" s="28">
        <v>3394.1</v>
      </c>
      <c r="CE11" s="28">
        <v>3267.2</v>
      </c>
      <c r="CF11" s="28"/>
      <c r="CG11" s="28"/>
      <c r="CH11" s="28"/>
      <c r="CI11" s="28">
        <v>3490.9</v>
      </c>
      <c r="CJ11" s="28">
        <v>3490.9</v>
      </c>
      <c r="CK11" s="28">
        <v>3490.9</v>
      </c>
      <c r="CL11" s="28"/>
      <c r="CM11" s="28"/>
      <c r="CN11" s="28"/>
      <c r="CO11" s="28"/>
      <c r="CP11" s="28"/>
      <c r="CQ11" s="28"/>
      <c r="CR11" s="28">
        <v>1377.9</v>
      </c>
      <c r="CS11" s="28"/>
      <c r="CT11" s="28"/>
      <c r="CU11" s="28"/>
      <c r="CV11" s="28"/>
      <c r="CW11" s="28"/>
      <c r="CX11" s="28">
        <v>581.6</v>
      </c>
      <c r="CY11" s="28">
        <v>581.6</v>
      </c>
      <c r="CZ11" s="28">
        <v>581.6</v>
      </c>
      <c r="DA11" s="28"/>
      <c r="DB11" s="28"/>
      <c r="DC11" s="28"/>
      <c r="DD11" s="28"/>
      <c r="DE11" s="28"/>
      <c r="DF11" s="28"/>
      <c r="DG11" s="28"/>
      <c r="DH11" s="28">
        <v>4127</v>
      </c>
      <c r="DI11" s="28">
        <v>4118.8999999999996</v>
      </c>
      <c r="DJ11" s="28"/>
      <c r="DK11" s="28"/>
      <c r="DL11" s="28"/>
      <c r="DM11" s="28"/>
      <c r="DN11" s="28">
        <v>300</v>
      </c>
      <c r="DO11" s="28">
        <v>300</v>
      </c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>
        <v>4349.1000000000004</v>
      </c>
      <c r="EG11" s="28">
        <v>4349.1000000000004</v>
      </c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>
        <v>4623.8999999999996</v>
      </c>
      <c r="FA11" s="28">
        <v>1198.3</v>
      </c>
      <c r="FB11" s="28">
        <v>408.4</v>
      </c>
      <c r="FC11" s="28">
        <v>10525.09</v>
      </c>
      <c r="FD11" s="28">
        <v>10525.1</v>
      </c>
      <c r="FE11" s="28">
        <v>5565.4</v>
      </c>
      <c r="FF11" s="28">
        <v>0</v>
      </c>
      <c r="FG11" s="28"/>
      <c r="FH11" s="28"/>
      <c r="FI11" s="28">
        <v>1057.2</v>
      </c>
      <c r="FJ11" s="28">
        <v>1057.2</v>
      </c>
      <c r="FK11" s="28">
        <v>994</v>
      </c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>
        <v>21094.7</v>
      </c>
      <c r="FW11" s="28">
        <v>21094.7</v>
      </c>
      <c r="FX11" s="28"/>
      <c r="FY11" s="28"/>
      <c r="FZ11" s="28"/>
      <c r="GA11" s="28"/>
      <c r="GB11" s="28"/>
      <c r="GC11" s="28"/>
      <c r="GD11" s="28"/>
      <c r="GE11" s="28">
        <v>3251.3</v>
      </c>
      <c r="GF11" s="28">
        <v>2168</v>
      </c>
      <c r="GG11" s="28"/>
      <c r="GH11" s="28"/>
      <c r="GI11" s="28"/>
      <c r="GJ11" s="28">
        <v>275.75758000000002</v>
      </c>
      <c r="GK11" s="28">
        <v>64.5</v>
      </c>
      <c r="GL11" s="28">
        <v>0</v>
      </c>
      <c r="GM11" s="28">
        <v>2326.5</v>
      </c>
      <c r="GN11" s="28">
        <v>2396.3000000000002</v>
      </c>
      <c r="GO11" s="28">
        <v>678.8</v>
      </c>
      <c r="GP11" s="28"/>
      <c r="GQ11" s="28"/>
      <c r="GR11" s="28"/>
      <c r="GS11" s="28"/>
      <c r="GT11" s="28"/>
      <c r="GU11" s="28"/>
      <c r="GV11" s="28"/>
      <c r="GW11" s="28"/>
      <c r="GX11" s="28"/>
      <c r="GY11" s="28">
        <v>991.8</v>
      </c>
      <c r="GZ11" s="28">
        <v>991.8</v>
      </c>
      <c r="HA11" s="28">
        <v>919.6</v>
      </c>
      <c r="HB11" s="28">
        <v>9380.9</v>
      </c>
      <c r="HC11" s="28">
        <v>18761.8</v>
      </c>
      <c r="HD11" s="28">
        <v>18761.8</v>
      </c>
    </row>
    <row r="12" spans="1:212" ht="14">
      <c r="A12" s="32">
        <v>6</v>
      </c>
      <c r="B12" s="33" t="s">
        <v>8</v>
      </c>
      <c r="C12" s="28">
        <f t="shared" si="3"/>
        <v>206454.84669000001</v>
      </c>
      <c r="D12" s="28">
        <f t="shared" si="4"/>
        <v>380814.60000000009</v>
      </c>
      <c r="E12" s="28">
        <f t="shared" si="5"/>
        <v>309907.20000000007</v>
      </c>
      <c r="F12" s="28"/>
      <c r="G12" s="28"/>
      <c r="H12" s="28"/>
      <c r="I12" s="28">
        <v>24519.7</v>
      </c>
      <c r="J12" s="28">
        <v>24519.7</v>
      </c>
      <c r="K12" s="28">
        <v>20916.3</v>
      </c>
      <c r="L12" s="28">
        <v>18318.8</v>
      </c>
      <c r="M12" s="28">
        <v>18318.8</v>
      </c>
      <c r="N12" s="28">
        <v>15513.1</v>
      </c>
      <c r="O12" s="28">
        <v>17494.7</v>
      </c>
      <c r="P12" s="28">
        <v>17494.7</v>
      </c>
      <c r="Q12" s="28">
        <v>16763.7</v>
      </c>
      <c r="R12" s="28">
        <v>7630.7</v>
      </c>
      <c r="S12" s="28">
        <v>7630.7</v>
      </c>
      <c r="T12" s="28">
        <v>4408.3999999999996</v>
      </c>
      <c r="U12" s="28"/>
      <c r="V12" s="28"/>
      <c r="W12" s="28"/>
      <c r="X12" s="40">
        <v>1300</v>
      </c>
      <c r="Y12" s="28">
        <v>1300</v>
      </c>
      <c r="Z12" s="28">
        <v>1228.5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>
        <v>520.6</v>
      </c>
      <c r="AL12" s="28">
        <v>12128.1</v>
      </c>
      <c r="AM12" s="28">
        <v>1568</v>
      </c>
      <c r="AN12" s="28">
        <v>1568</v>
      </c>
      <c r="AO12" s="28">
        <v>784</v>
      </c>
      <c r="AP12" s="28"/>
      <c r="AQ12" s="28">
        <v>1658.9</v>
      </c>
      <c r="AR12" s="28">
        <v>248.8</v>
      </c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>
        <v>6321.9191999999994</v>
      </c>
      <c r="BO12" s="28">
        <v>6321.9</v>
      </c>
      <c r="BP12" s="28">
        <v>6321.9</v>
      </c>
      <c r="BQ12" s="28"/>
      <c r="BR12" s="28"/>
      <c r="BS12" s="28"/>
      <c r="BT12" s="28">
        <v>69376.399999999994</v>
      </c>
      <c r="BU12" s="28">
        <v>69378.100000000006</v>
      </c>
      <c r="BV12" s="28">
        <v>22158.1</v>
      </c>
      <c r="BW12" s="28"/>
      <c r="BX12" s="28"/>
      <c r="BY12" s="28"/>
      <c r="BZ12" s="28"/>
      <c r="CA12" s="28">
        <v>133974.6</v>
      </c>
      <c r="CB12" s="28">
        <v>127094</v>
      </c>
      <c r="CC12" s="28">
        <v>5091.3</v>
      </c>
      <c r="CD12" s="28">
        <v>5091.3</v>
      </c>
      <c r="CE12" s="28">
        <v>5271.5</v>
      </c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>
        <v>807.2</v>
      </c>
      <c r="CS12" s="28"/>
      <c r="CT12" s="28"/>
      <c r="CU12" s="28"/>
      <c r="CV12" s="28"/>
      <c r="CW12" s="28"/>
      <c r="CX12" s="28">
        <v>585.70000000000005</v>
      </c>
      <c r="CY12" s="28">
        <v>585.70000000000005</v>
      </c>
      <c r="CZ12" s="28">
        <v>585.70000000000005</v>
      </c>
      <c r="DA12" s="28"/>
      <c r="DB12" s="28"/>
      <c r="DC12" s="28"/>
      <c r="DD12" s="28"/>
      <c r="DE12" s="28"/>
      <c r="DF12" s="28"/>
      <c r="DG12" s="28"/>
      <c r="DH12" s="28">
        <v>555.4</v>
      </c>
      <c r="DI12" s="28">
        <v>555.4</v>
      </c>
      <c r="DJ12" s="28"/>
      <c r="DK12" s="28"/>
      <c r="DL12" s="28"/>
      <c r="DM12" s="28"/>
      <c r="DN12" s="28">
        <v>375</v>
      </c>
      <c r="DO12" s="28">
        <v>375</v>
      </c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>
        <v>5414.9</v>
      </c>
      <c r="EG12" s="28">
        <v>5414.9</v>
      </c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>
        <v>5953.1</v>
      </c>
      <c r="FA12" s="28">
        <v>1729.2</v>
      </c>
      <c r="FB12" s="28">
        <v>904.1</v>
      </c>
      <c r="FC12" s="28">
        <v>14442.977999999999</v>
      </c>
      <c r="FD12" s="28">
        <v>14443</v>
      </c>
      <c r="FE12" s="28">
        <v>8138.2</v>
      </c>
      <c r="FF12" s="28">
        <v>10957.8</v>
      </c>
      <c r="FG12" s="28">
        <v>8218.2999999999993</v>
      </c>
      <c r="FH12" s="28">
        <v>8218</v>
      </c>
      <c r="FI12" s="28">
        <v>6548.9</v>
      </c>
      <c r="FJ12" s="28">
        <v>6548.9</v>
      </c>
      <c r="FK12" s="28">
        <v>1336.1</v>
      </c>
      <c r="FL12" s="28"/>
      <c r="FM12" s="28"/>
      <c r="FN12" s="28"/>
      <c r="FO12" s="28"/>
      <c r="FP12" s="28"/>
      <c r="FQ12" s="28"/>
      <c r="FR12" s="28"/>
      <c r="FS12" s="28">
        <v>10117.4</v>
      </c>
      <c r="FT12" s="28">
        <v>8743.5</v>
      </c>
      <c r="FU12" s="28"/>
      <c r="FV12" s="28">
        <v>13186.1</v>
      </c>
      <c r="FW12" s="28">
        <v>12140.9</v>
      </c>
      <c r="FX12" s="28"/>
      <c r="FY12" s="28"/>
      <c r="FZ12" s="28"/>
      <c r="GA12" s="28"/>
      <c r="GB12" s="28"/>
      <c r="GC12" s="28"/>
      <c r="GD12" s="28"/>
      <c r="GE12" s="28">
        <v>3298.8</v>
      </c>
      <c r="GF12" s="28">
        <v>2199.1999999999998</v>
      </c>
      <c r="GG12" s="28"/>
      <c r="GH12" s="28"/>
      <c r="GI12" s="28"/>
      <c r="GJ12" s="28">
        <v>234.94949</v>
      </c>
      <c r="GK12" s="28">
        <v>54.9</v>
      </c>
      <c r="GL12" s="28">
        <v>0</v>
      </c>
      <c r="GM12" s="28">
        <v>49.9</v>
      </c>
      <c r="GN12" s="28">
        <v>49.9</v>
      </c>
      <c r="GO12" s="28">
        <v>0</v>
      </c>
      <c r="GP12" s="28"/>
      <c r="GQ12" s="28"/>
      <c r="GR12" s="28"/>
      <c r="GS12" s="28"/>
      <c r="GT12" s="28"/>
      <c r="GU12" s="28"/>
      <c r="GV12" s="28">
        <v>1483.2</v>
      </c>
      <c r="GW12" s="28">
        <v>1592.3</v>
      </c>
      <c r="GX12" s="28">
        <v>1592.3</v>
      </c>
      <c r="GY12" s="28">
        <v>671.5</v>
      </c>
      <c r="GZ12" s="28">
        <v>671.5</v>
      </c>
      <c r="HA12" s="28">
        <v>671.5</v>
      </c>
      <c r="HB12" s="28">
        <v>13098.1</v>
      </c>
      <c r="HC12" s="28">
        <v>26196</v>
      </c>
      <c r="HD12" s="28">
        <v>26196</v>
      </c>
    </row>
    <row r="13" spans="1:212" ht="14.25" customHeight="1">
      <c r="A13" s="32">
        <v>7</v>
      </c>
      <c r="B13" s="33" t="s">
        <v>9</v>
      </c>
      <c r="C13" s="28">
        <f t="shared" si="3"/>
        <v>88157.159269999989</v>
      </c>
      <c r="D13" s="28">
        <f t="shared" si="4"/>
        <v>117486.70000000001</v>
      </c>
      <c r="E13" s="28">
        <f t="shared" si="5"/>
        <v>89620.3</v>
      </c>
      <c r="F13" s="28"/>
      <c r="G13" s="28"/>
      <c r="H13" s="28"/>
      <c r="I13" s="28">
        <v>17860.7</v>
      </c>
      <c r="J13" s="28">
        <v>17860.7</v>
      </c>
      <c r="K13" s="28">
        <v>17860.7</v>
      </c>
      <c r="L13" s="28">
        <v>12926.5</v>
      </c>
      <c r="M13" s="28">
        <v>12926.5</v>
      </c>
      <c r="N13" s="28">
        <v>11049</v>
      </c>
      <c r="O13" s="28">
        <v>12191.4</v>
      </c>
      <c r="P13" s="28">
        <v>12191.4</v>
      </c>
      <c r="Q13" s="28">
        <v>5176.2</v>
      </c>
      <c r="R13" s="28">
        <v>4465.3999999999996</v>
      </c>
      <c r="S13" s="28">
        <v>4465.3999999999996</v>
      </c>
      <c r="T13" s="28">
        <v>3478.1</v>
      </c>
      <c r="U13" s="28"/>
      <c r="V13" s="28"/>
      <c r="W13" s="28"/>
      <c r="X13" s="40">
        <v>2681.6</v>
      </c>
      <c r="Y13" s="28">
        <v>2681.6</v>
      </c>
      <c r="Z13" s="28">
        <v>0</v>
      </c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>
        <v>488.6</v>
      </c>
      <c r="AL13" s="28">
        <v>488.5</v>
      </c>
      <c r="AM13" s="28">
        <v>1071</v>
      </c>
      <c r="AN13" s="28">
        <v>1071</v>
      </c>
      <c r="AO13" s="28">
        <v>535.5</v>
      </c>
      <c r="AP13" s="28"/>
      <c r="AQ13" s="28">
        <v>1143</v>
      </c>
      <c r="AR13" s="28">
        <v>171.4</v>
      </c>
      <c r="AS13" s="28"/>
      <c r="AT13" s="28"/>
      <c r="AU13" s="28"/>
      <c r="AV13" s="28"/>
      <c r="AW13" s="28"/>
      <c r="AX13" s="28"/>
      <c r="AY13" s="28"/>
      <c r="AZ13" s="28">
        <v>3999.3</v>
      </c>
      <c r="BA13" s="28">
        <v>2990.4</v>
      </c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>
        <v>5613.3645999999999</v>
      </c>
      <c r="BO13" s="28">
        <v>4681.5</v>
      </c>
      <c r="BP13" s="28">
        <v>4681.5</v>
      </c>
      <c r="BQ13" s="28"/>
      <c r="BR13" s="28">
        <v>2615.6999999999998</v>
      </c>
      <c r="BS13" s="28">
        <v>0</v>
      </c>
      <c r="BT13" s="28"/>
      <c r="BU13" s="28"/>
      <c r="BV13" s="28"/>
      <c r="BW13" s="28"/>
      <c r="BX13" s="28"/>
      <c r="BY13" s="28"/>
      <c r="BZ13" s="28"/>
      <c r="CA13" s="28"/>
      <c r="CB13" s="28"/>
      <c r="CC13" s="28">
        <v>7440</v>
      </c>
      <c r="CD13" s="28">
        <v>7440</v>
      </c>
      <c r="CE13" s="28">
        <v>7248.2</v>
      </c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>
        <v>0</v>
      </c>
      <c r="CS13" s="28"/>
      <c r="CT13" s="28"/>
      <c r="CU13" s="28"/>
      <c r="CV13" s="28"/>
      <c r="CW13" s="28"/>
      <c r="CX13" s="28">
        <v>43.1</v>
      </c>
      <c r="CY13" s="28">
        <v>43.1</v>
      </c>
      <c r="CZ13" s="28">
        <v>43.1</v>
      </c>
      <c r="DA13" s="28"/>
      <c r="DB13" s="28"/>
      <c r="DC13" s="28"/>
      <c r="DD13" s="28"/>
      <c r="DE13" s="28"/>
      <c r="DF13" s="28"/>
      <c r="DG13" s="28"/>
      <c r="DH13" s="28">
        <v>1294.7</v>
      </c>
      <c r="DI13" s="28">
        <v>0</v>
      </c>
      <c r="DJ13" s="28"/>
      <c r="DK13" s="28"/>
      <c r="DL13" s="28"/>
      <c r="DM13" s="28"/>
      <c r="DN13" s="28">
        <v>150</v>
      </c>
      <c r="DO13" s="28">
        <v>150</v>
      </c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>
        <v>4127.2</v>
      </c>
      <c r="EG13" s="28">
        <v>4127.2</v>
      </c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>
        <v>3054.3</v>
      </c>
      <c r="FA13" s="28">
        <v>500.6</v>
      </c>
      <c r="FB13" s="28">
        <v>270</v>
      </c>
      <c r="FC13" s="28">
        <v>7308.8280000000004</v>
      </c>
      <c r="FD13" s="28">
        <v>7308.8</v>
      </c>
      <c r="FE13" s="28">
        <v>3676.1</v>
      </c>
      <c r="FF13" s="28">
        <v>2739.5</v>
      </c>
      <c r="FG13" s="28">
        <v>2739.5</v>
      </c>
      <c r="FH13" s="28">
        <v>2739.5</v>
      </c>
      <c r="FI13" s="28">
        <v>2144.1999999999998</v>
      </c>
      <c r="FJ13" s="28">
        <v>2144.1999999999998</v>
      </c>
      <c r="FK13" s="28">
        <v>0</v>
      </c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>
        <v>9700</v>
      </c>
      <c r="FW13" s="28">
        <v>9700</v>
      </c>
      <c r="FX13" s="28"/>
      <c r="FY13" s="28"/>
      <c r="FZ13" s="28"/>
      <c r="GA13" s="28"/>
      <c r="GB13" s="28"/>
      <c r="GC13" s="28"/>
      <c r="GD13" s="28"/>
      <c r="GE13" s="28">
        <v>2289.1</v>
      </c>
      <c r="GF13" s="28">
        <v>1566.3</v>
      </c>
      <c r="GG13" s="28"/>
      <c r="GH13" s="28"/>
      <c r="GI13" s="28"/>
      <c r="GJ13" s="28">
        <v>156.66667000000001</v>
      </c>
      <c r="GK13" s="28">
        <v>36.700000000000003</v>
      </c>
      <c r="GL13" s="28">
        <v>0</v>
      </c>
      <c r="GM13" s="28">
        <v>1319.9</v>
      </c>
      <c r="GN13" s="28">
        <v>1919.5</v>
      </c>
      <c r="GO13" s="28">
        <v>0</v>
      </c>
      <c r="GP13" s="28"/>
      <c r="GQ13" s="28"/>
      <c r="GR13" s="28"/>
      <c r="GS13" s="28"/>
      <c r="GT13" s="28"/>
      <c r="GU13" s="28"/>
      <c r="GV13" s="28">
        <v>0</v>
      </c>
      <c r="GW13" s="28"/>
      <c r="GX13" s="28"/>
      <c r="GY13" s="28">
        <v>613</v>
      </c>
      <c r="GZ13" s="28">
        <v>613</v>
      </c>
      <c r="HA13" s="28">
        <v>613</v>
      </c>
      <c r="HB13" s="28">
        <v>6527.7</v>
      </c>
      <c r="HC13" s="28">
        <v>13055.6</v>
      </c>
      <c r="HD13" s="28">
        <v>13055.6</v>
      </c>
    </row>
    <row r="14" spans="1:212" ht="14">
      <c r="A14" s="32">
        <v>8</v>
      </c>
      <c r="B14" s="33" t="s">
        <v>10</v>
      </c>
      <c r="C14" s="28">
        <f t="shared" si="3"/>
        <v>140490.84774999999</v>
      </c>
      <c r="D14" s="28">
        <f t="shared" si="4"/>
        <v>189923.19999999998</v>
      </c>
      <c r="E14" s="28">
        <f t="shared" si="5"/>
        <v>118808.5</v>
      </c>
      <c r="F14" s="28">
        <v>575.70000000000005</v>
      </c>
      <c r="G14" s="28">
        <v>575.70000000000005</v>
      </c>
      <c r="H14" s="28">
        <v>575.70000000000005</v>
      </c>
      <c r="I14" s="28">
        <v>13756.1</v>
      </c>
      <c r="J14" s="28">
        <v>13756.1</v>
      </c>
      <c r="K14" s="28">
        <v>8852.7999999999993</v>
      </c>
      <c r="L14" s="28">
        <v>10859.8</v>
      </c>
      <c r="M14" s="28">
        <v>10859.8</v>
      </c>
      <c r="N14" s="28">
        <v>9418.2000000000007</v>
      </c>
      <c r="O14" s="28">
        <v>7416.4</v>
      </c>
      <c r="P14" s="28">
        <v>8197</v>
      </c>
      <c r="Q14" s="28">
        <v>6678.3</v>
      </c>
      <c r="R14" s="28">
        <v>2618.3000000000002</v>
      </c>
      <c r="S14" s="28">
        <v>2618.3000000000002</v>
      </c>
      <c r="T14" s="28">
        <v>1957.5</v>
      </c>
      <c r="U14" s="28"/>
      <c r="V14" s="28"/>
      <c r="W14" s="28"/>
      <c r="X14" s="40">
        <v>1262.0999999999999</v>
      </c>
      <c r="Y14" s="28">
        <v>1262.0999999999999</v>
      </c>
      <c r="Z14" s="28">
        <v>1083.8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>
        <v>14156.4</v>
      </c>
      <c r="AL14" s="28">
        <v>9769.2999999999993</v>
      </c>
      <c r="AM14" s="28">
        <v>1215</v>
      </c>
      <c r="AN14" s="28">
        <v>1215</v>
      </c>
      <c r="AO14" s="28">
        <v>607.5</v>
      </c>
      <c r="AP14" s="28"/>
      <c r="AQ14" s="28">
        <v>976.6</v>
      </c>
      <c r="AR14" s="28">
        <v>488.3</v>
      </c>
      <c r="AS14" s="28"/>
      <c r="AT14" s="28"/>
      <c r="AU14" s="28"/>
      <c r="AV14" s="28"/>
      <c r="AW14" s="28"/>
      <c r="AX14" s="28"/>
      <c r="AY14" s="28"/>
      <c r="AZ14" s="28"/>
      <c r="BA14" s="28"/>
      <c r="BB14" s="28">
        <v>44232</v>
      </c>
      <c r="BC14" s="28">
        <v>44232</v>
      </c>
      <c r="BD14" s="28">
        <v>0</v>
      </c>
      <c r="BE14" s="28"/>
      <c r="BF14" s="28"/>
      <c r="BG14" s="28"/>
      <c r="BH14" s="28"/>
      <c r="BI14" s="28"/>
      <c r="BJ14" s="28"/>
      <c r="BK14" s="28"/>
      <c r="BL14" s="28"/>
      <c r="BM14" s="28"/>
      <c r="BN14" s="28">
        <v>5114.1387999999997</v>
      </c>
      <c r="BO14" s="28">
        <v>5114.1000000000004</v>
      </c>
      <c r="BP14" s="28">
        <v>5113.3</v>
      </c>
      <c r="BQ14" s="28"/>
      <c r="BR14" s="28"/>
      <c r="BS14" s="28"/>
      <c r="BT14" s="28">
        <v>6512.1</v>
      </c>
      <c r="BU14" s="28">
        <v>6512.1</v>
      </c>
      <c r="BV14" s="28">
        <v>6235.9</v>
      </c>
      <c r="BW14" s="28"/>
      <c r="BX14" s="28"/>
      <c r="BY14" s="28"/>
      <c r="BZ14" s="28"/>
      <c r="CA14" s="28"/>
      <c r="CB14" s="28"/>
      <c r="CC14" s="28">
        <v>4683.8999999999996</v>
      </c>
      <c r="CD14" s="28">
        <v>4683.8999999999996</v>
      </c>
      <c r="CE14" s="28">
        <v>4612.5</v>
      </c>
      <c r="CF14" s="28"/>
      <c r="CG14" s="28"/>
      <c r="CH14" s="28"/>
      <c r="CI14" s="28"/>
      <c r="CJ14" s="28"/>
      <c r="CK14" s="28"/>
      <c r="CL14" s="28">
        <v>1710</v>
      </c>
      <c r="CM14" s="28">
        <v>1710</v>
      </c>
      <c r="CN14" s="28">
        <v>0</v>
      </c>
      <c r="CO14" s="28"/>
      <c r="CP14" s="28"/>
      <c r="CQ14" s="28"/>
      <c r="CR14" s="28">
        <v>196.9</v>
      </c>
      <c r="CS14" s="28"/>
      <c r="CT14" s="28"/>
      <c r="CU14" s="28"/>
      <c r="CV14" s="28"/>
      <c r="CW14" s="28"/>
      <c r="CX14" s="28">
        <v>57.8</v>
      </c>
      <c r="CY14" s="28">
        <v>57.8</v>
      </c>
      <c r="CZ14" s="28">
        <v>57.8</v>
      </c>
      <c r="DA14" s="28"/>
      <c r="DB14" s="28"/>
      <c r="DC14" s="28"/>
      <c r="DD14" s="28"/>
      <c r="DE14" s="28"/>
      <c r="DF14" s="28"/>
      <c r="DG14" s="28"/>
      <c r="DH14" s="28">
        <v>2133.4</v>
      </c>
      <c r="DI14" s="28">
        <v>2133.4</v>
      </c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>
        <v>5413.5</v>
      </c>
      <c r="EG14" s="28">
        <v>5413.5</v>
      </c>
      <c r="EH14" s="28"/>
      <c r="EI14" s="28"/>
      <c r="EJ14" s="28"/>
      <c r="EK14" s="28">
        <v>7508.6</v>
      </c>
      <c r="EL14" s="28">
        <v>7508.6</v>
      </c>
      <c r="EM14" s="28">
        <v>7471.1</v>
      </c>
      <c r="EN14" s="28"/>
      <c r="EO14" s="28">
        <v>2971.8</v>
      </c>
      <c r="EP14" s="28">
        <v>2967.5</v>
      </c>
      <c r="EQ14" s="28"/>
      <c r="ER14" s="28">
        <v>921.1</v>
      </c>
      <c r="ES14" s="28">
        <v>840.2</v>
      </c>
      <c r="ET14" s="28"/>
      <c r="EU14" s="28">
        <v>15260</v>
      </c>
      <c r="EV14" s="28">
        <v>15260</v>
      </c>
      <c r="EW14" s="28"/>
      <c r="EX14" s="28"/>
      <c r="EY14" s="28"/>
      <c r="EZ14" s="28">
        <v>5981.3</v>
      </c>
      <c r="FA14" s="28">
        <v>1759.5</v>
      </c>
      <c r="FB14" s="28">
        <v>582.70000000000005</v>
      </c>
      <c r="FC14" s="28">
        <v>11226.314</v>
      </c>
      <c r="FD14" s="28">
        <v>11226.3</v>
      </c>
      <c r="FE14" s="28">
        <v>6201.8</v>
      </c>
      <c r="FF14" s="28">
        <v>0</v>
      </c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>
        <v>369.4</v>
      </c>
      <c r="GB14" s="28">
        <v>369.4</v>
      </c>
      <c r="GC14" s="28">
        <v>358.7</v>
      </c>
      <c r="GD14" s="28"/>
      <c r="GE14" s="28">
        <v>2189</v>
      </c>
      <c r="GF14" s="28">
        <v>1460</v>
      </c>
      <c r="GG14" s="28"/>
      <c r="GH14" s="28"/>
      <c r="GI14" s="28"/>
      <c r="GJ14" s="28">
        <v>929.4949499999999</v>
      </c>
      <c r="GK14" s="28">
        <v>217.4</v>
      </c>
      <c r="GL14" s="28">
        <v>217.4</v>
      </c>
      <c r="GM14" s="28">
        <v>319.8</v>
      </c>
      <c r="GN14" s="28">
        <v>319.8</v>
      </c>
      <c r="GO14" s="28">
        <v>0</v>
      </c>
      <c r="GP14" s="28"/>
      <c r="GQ14" s="28"/>
      <c r="GR14" s="28"/>
      <c r="GS14" s="28"/>
      <c r="GT14" s="28"/>
      <c r="GU14" s="28"/>
      <c r="GV14" s="28">
        <v>3255.1</v>
      </c>
      <c r="GW14" s="28">
        <v>3255.2</v>
      </c>
      <c r="GX14" s="28">
        <v>0</v>
      </c>
      <c r="GY14" s="28">
        <v>929.9</v>
      </c>
      <c r="GZ14" s="28">
        <v>929.9</v>
      </c>
      <c r="HA14" s="28">
        <v>929.9</v>
      </c>
      <c r="HB14" s="28">
        <v>9760.7000000000007</v>
      </c>
      <c r="HC14" s="28">
        <v>19521.400000000001</v>
      </c>
      <c r="HD14" s="28">
        <v>19521.400000000001</v>
      </c>
    </row>
    <row r="15" spans="1:212" ht="12.75" customHeight="1">
      <c r="A15" s="32">
        <v>9</v>
      </c>
      <c r="B15" s="33" t="s">
        <v>11</v>
      </c>
      <c r="C15" s="28">
        <f t="shared" si="3"/>
        <v>72064.263439999995</v>
      </c>
      <c r="D15" s="28">
        <f t="shared" si="4"/>
        <v>144289.9</v>
      </c>
      <c r="E15" s="28">
        <f t="shared" si="5"/>
        <v>109365.9</v>
      </c>
      <c r="F15" s="28"/>
      <c r="G15" s="28"/>
      <c r="H15" s="28"/>
      <c r="I15" s="28">
        <v>17990.2</v>
      </c>
      <c r="J15" s="28">
        <v>28585.4</v>
      </c>
      <c r="K15" s="28">
        <v>28585.4</v>
      </c>
      <c r="L15" s="28">
        <v>15913.9</v>
      </c>
      <c r="M15" s="28">
        <v>15913.9</v>
      </c>
      <c r="N15" s="28">
        <v>11162.8</v>
      </c>
      <c r="O15" s="28">
        <v>6393</v>
      </c>
      <c r="P15" s="28">
        <v>6393</v>
      </c>
      <c r="Q15" s="28">
        <v>4029.9</v>
      </c>
      <c r="R15" s="28">
        <v>2968.1</v>
      </c>
      <c r="S15" s="28">
        <v>2968.1</v>
      </c>
      <c r="T15" s="28">
        <v>2170.3000000000002</v>
      </c>
      <c r="U15" s="28"/>
      <c r="V15" s="28"/>
      <c r="W15" s="28"/>
      <c r="X15" s="40">
        <v>1386.7</v>
      </c>
      <c r="Y15" s="28">
        <v>1386.7</v>
      </c>
      <c r="Z15" s="28">
        <v>1386.7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>
        <v>35138.9</v>
      </c>
      <c r="AL15" s="28">
        <v>20358</v>
      </c>
      <c r="AM15" s="28">
        <v>0</v>
      </c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>
        <v>13174.6</v>
      </c>
      <c r="BA15" s="28">
        <v>11938.2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>
        <v>3727.3834999999999</v>
      </c>
      <c r="BO15" s="28">
        <v>3727.4</v>
      </c>
      <c r="BP15" s="28">
        <v>3727.4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>
        <v>6788.3</v>
      </c>
      <c r="CD15" s="28">
        <v>6788.3</v>
      </c>
      <c r="CE15" s="28">
        <v>6439.5</v>
      </c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>
        <v>492.1</v>
      </c>
      <c r="CS15" s="28"/>
      <c r="CT15" s="28"/>
      <c r="CU15" s="28"/>
      <c r="CV15" s="28"/>
      <c r="CW15" s="28"/>
      <c r="CX15" s="28">
        <v>49.7</v>
      </c>
      <c r="CY15" s="28">
        <v>49.7</v>
      </c>
      <c r="CZ15" s="28">
        <v>49.7</v>
      </c>
      <c r="DA15" s="28"/>
      <c r="DB15" s="28">
        <v>6970</v>
      </c>
      <c r="DC15" s="28">
        <v>1578.7</v>
      </c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>
        <v>75</v>
      </c>
      <c r="DO15" s="28">
        <v>75</v>
      </c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>
        <v>2638.3</v>
      </c>
      <c r="EG15" s="28">
        <v>2638.3</v>
      </c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>
        <v>2615.9</v>
      </c>
      <c r="FA15" s="28">
        <v>712.9</v>
      </c>
      <c r="FB15" s="28">
        <v>172.4</v>
      </c>
      <c r="FC15" s="28">
        <v>6066.6859999999997</v>
      </c>
      <c r="FD15" s="28">
        <v>6066.7</v>
      </c>
      <c r="FE15" s="28">
        <v>3176.3</v>
      </c>
      <c r="FF15" s="28">
        <v>0</v>
      </c>
      <c r="FG15" s="28"/>
      <c r="FH15" s="28"/>
      <c r="FI15" s="28">
        <v>976.6</v>
      </c>
      <c r="FJ15" s="28">
        <v>976.6</v>
      </c>
      <c r="FK15" s="28">
        <v>0</v>
      </c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>
        <v>807.8</v>
      </c>
      <c r="GF15" s="28">
        <v>540</v>
      </c>
      <c r="GG15" s="28"/>
      <c r="GH15" s="28"/>
      <c r="GI15" s="28"/>
      <c r="GJ15" s="28">
        <v>19.393939999999997</v>
      </c>
      <c r="GK15" s="28">
        <v>4.5999999999999996</v>
      </c>
      <c r="GL15" s="28">
        <v>0</v>
      </c>
      <c r="GM15" s="28">
        <v>639.1</v>
      </c>
      <c r="GN15" s="28">
        <v>574.70000000000005</v>
      </c>
      <c r="GO15" s="28">
        <v>0</v>
      </c>
      <c r="GP15" s="28"/>
      <c r="GQ15" s="28"/>
      <c r="GR15" s="28"/>
      <c r="GS15" s="28"/>
      <c r="GT15" s="28"/>
      <c r="GU15" s="28"/>
      <c r="GV15" s="28">
        <v>0</v>
      </c>
      <c r="GW15" s="28"/>
      <c r="GX15" s="28"/>
      <c r="GY15" s="28">
        <v>737</v>
      </c>
      <c r="GZ15" s="28">
        <v>737</v>
      </c>
      <c r="HA15" s="28">
        <v>737</v>
      </c>
      <c r="HB15" s="28">
        <v>5300.2</v>
      </c>
      <c r="HC15" s="28">
        <v>10600.3</v>
      </c>
      <c r="HD15" s="28">
        <v>10600.3</v>
      </c>
    </row>
    <row r="16" spans="1:212" ht="14">
      <c r="A16" s="32">
        <v>10</v>
      </c>
      <c r="B16" s="33" t="s">
        <v>12</v>
      </c>
      <c r="C16" s="28">
        <f t="shared" si="3"/>
        <v>73746.320459999988</v>
      </c>
      <c r="D16" s="28">
        <f t="shared" si="4"/>
        <v>173125.50000000003</v>
      </c>
      <c r="E16" s="28">
        <f t="shared" si="5"/>
        <v>130108.99999999997</v>
      </c>
      <c r="F16" s="28"/>
      <c r="G16" s="28"/>
      <c r="H16" s="28"/>
      <c r="I16" s="28">
        <v>13497.3</v>
      </c>
      <c r="J16" s="28">
        <v>37234.199999999997</v>
      </c>
      <c r="K16" s="28">
        <v>33932.199999999997</v>
      </c>
      <c r="L16" s="28">
        <v>13978.7</v>
      </c>
      <c r="M16" s="28">
        <v>13978.7</v>
      </c>
      <c r="N16" s="28">
        <v>9107.1</v>
      </c>
      <c r="O16" s="28">
        <v>8311.2999999999993</v>
      </c>
      <c r="P16" s="28">
        <v>8311.2999999999993</v>
      </c>
      <c r="Q16" s="28">
        <v>5618.2</v>
      </c>
      <c r="R16" s="28">
        <v>3416.3</v>
      </c>
      <c r="S16" s="28">
        <v>3416.3</v>
      </c>
      <c r="T16" s="28">
        <v>2638</v>
      </c>
      <c r="U16" s="28"/>
      <c r="V16" s="28"/>
      <c r="W16" s="28"/>
      <c r="X16" s="40">
        <v>547.70000000000005</v>
      </c>
      <c r="Y16" s="28">
        <v>547.70000000000005</v>
      </c>
      <c r="Z16" s="28">
        <v>547.70000000000005</v>
      </c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>
        <v>29428.7</v>
      </c>
      <c r="AL16" s="28">
        <v>27635.200000000001</v>
      </c>
      <c r="AM16" s="28">
        <v>1012</v>
      </c>
      <c r="AN16" s="28">
        <v>1012</v>
      </c>
      <c r="AO16" s="28">
        <v>506</v>
      </c>
      <c r="AP16" s="28"/>
      <c r="AQ16" s="28">
        <v>1127.5999999999999</v>
      </c>
      <c r="AR16" s="28">
        <v>0</v>
      </c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>
        <v>3024.9497000000001</v>
      </c>
      <c r="BO16" s="28">
        <v>3024.9</v>
      </c>
      <c r="BP16" s="28">
        <v>3024.9</v>
      </c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>
        <v>3086</v>
      </c>
      <c r="CD16" s="28">
        <v>3086</v>
      </c>
      <c r="CE16" s="28">
        <v>3594.7</v>
      </c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>
        <v>216.6</v>
      </c>
      <c r="CS16" s="28"/>
      <c r="CT16" s="28"/>
      <c r="CU16" s="28"/>
      <c r="CV16" s="28">
        <v>4811.5</v>
      </c>
      <c r="CW16" s="28">
        <v>0</v>
      </c>
      <c r="CX16" s="28">
        <v>55.2</v>
      </c>
      <c r="CY16" s="28">
        <v>55.2</v>
      </c>
      <c r="CZ16" s="28">
        <v>55.2</v>
      </c>
      <c r="DA16" s="28"/>
      <c r="DB16" s="28">
        <v>17063.900000000001</v>
      </c>
      <c r="DC16" s="28">
        <v>10065.1</v>
      </c>
      <c r="DD16" s="28"/>
      <c r="DE16" s="28"/>
      <c r="DF16" s="28"/>
      <c r="DG16" s="28"/>
      <c r="DH16" s="28">
        <v>1954</v>
      </c>
      <c r="DI16" s="28">
        <v>1954</v>
      </c>
      <c r="DJ16" s="28"/>
      <c r="DK16" s="28"/>
      <c r="DL16" s="28"/>
      <c r="DM16" s="28"/>
      <c r="DN16" s="28">
        <v>150</v>
      </c>
      <c r="DO16" s="28">
        <v>150</v>
      </c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>
        <v>2710.3</v>
      </c>
      <c r="ED16" s="28">
        <v>0</v>
      </c>
      <c r="EE16" s="28"/>
      <c r="EF16" s="28">
        <v>2927.7</v>
      </c>
      <c r="EG16" s="28">
        <v>2927.7</v>
      </c>
      <c r="EH16" s="28"/>
      <c r="EI16" s="28"/>
      <c r="EJ16" s="28"/>
      <c r="EK16" s="28">
        <v>7410.2</v>
      </c>
      <c r="EL16" s="28">
        <v>7410.2</v>
      </c>
      <c r="EM16" s="28">
        <v>4203.7</v>
      </c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>
        <v>1866.5</v>
      </c>
      <c r="FA16" s="28">
        <v>743.2</v>
      </c>
      <c r="FB16" s="28">
        <v>400.5</v>
      </c>
      <c r="FC16" s="28">
        <v>5431.7950000000001</v>
      </c>
      <c r="FD16" s="28">
        <v>5431.8</v>
      </c>
      <c r="FE16" s="28">
        <v>2743.9</v>
      </c>
      <c r="FF16" s="28">
        <v>0</v>
      </c>
      <c r="FG16" s="28"/>
      <c r="FH16" s="28"/>
      <c r="FI16" s="28">
        <v>5347.2</v>
      </c>
      <c r="FJ16" s="28">
        <v>5347.2</v>
      </c>
      <c r="FK16" s="28">
        <v>0</v>
      </c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>
        <v>11135.9</v>
      </c>
      <c r="FW16" s="28">
        <v>9285.5</v>
      </c>
      <c r="FX16" s="28"/>
      <c r="FY16" s="28"/>
      <c r="FZ16" s="28"/>
      <c r="GA16" s="28">
        <v>246.2</v>
      </c>
      <c r="GB16" s="28">
        <v>246.2</v>
      </c>
      <c r="GC16" s="28">
        <v>246.2</v>
      </c>
      <c r="GD16" s="28"/>
      <c r="GE16" s="28">
        <v>1133.5999999999999</v>
      </c>
      <c r="GF16" s="28">
        <v>755.7</v>
      </c>
      <c r="GG16" s="28"/>
      <c r="GH16" s="28"/>
      <c r="GI16" s="28"/>
      <c r="GJ16" s="28">
        <v>367.57576</v>
      </c>
      <c r="GK16" s="28">
        <v>86</v>
      </c>
      <c r="GL16" s="28">
        <v>0</v>
      </c>
      <c r="GM16" s="28">
        <v>447.9</v>
      </c>
      <c r="GN16" s="28">
        <v>553.79999999999995</v>
      </c>
      <c r="GO16" s="28">
        <v>0</v>
      </c>
      <c r="GP16" s="28"/>
      <c r="GQ16" s="28"/>
      <c r="GR16" s="28"/>
      <c r="GS16" s="28"/>
      <c r="GT16" s="28"/>
      <c r="GU16" s="28"/>
      <c r="GV16" s="28">
        <v>0</v>
      </c>
      <c r="GW16" s="28"/>
      <c r="GX16" s="28"/>
      <c r="GY16" s="28">
        <v>768</v>
      </c>
      <c r="GZ16" s="28">
        <v>768</v>
      </c>
      <c r="HA16" s="28">
        <v>1287.9000000000001</v>
      </c>
      <c r="HB16" s="28">
        <v>4714.8999999999996</v>
      </c>
      <c r="HC16" s="28">
        <v>9429.6</v>
      </c>
      <c r="HD16" s="28">
        <v>9429.6</v>
      </c>
    </row>
    <row r="17" spans="1:212" ht="12.75" customHeight="1">
      <c r="A17" s="32">
        <v>11</v>
      </c>
      <c r="B17" s="33" t="s">
        <v>13</v>
      </c>
      <c r="C17" s="28">
        <f t="shared" si="3"/>
        <v>244027.64807000002</v>
      </c>
      <c r="D17" s="28">
        <f t="shared" si="4"/>
        <v>328400.90000000008</v>
      </c>
      <c r="E17" s="28">
        <f t="shared" si="5"/>
        <v>354573.60000000009</v>
      </c>
      <c r="F17" s="28"/>
      <c r="G17" s="28"/>
      <c r="H17" s="28"/>
      <c r="I17" s="28">
        <v>20689.599999999999</v>
      </c>
      <c r="J17" s="28">
        <v>20689.599999999999</v>
      </c>
      <c r="K17" s="28">
        <v>8585.1</v>
      </c>
      <c r="L17" s="28">
        <v>20197.7</v>
      </c>
      <c r="M17" s="28">
        <v>20197.7</v>
      </c>
      <c r="N17" s="28">
        <v>18376.900000000001</v>
      </c>
      <c r="O17" s="28">
        <v>10734.7</v>
      </c>
      <c r="P17" s="28">
        <v>10734.7</v>
      </c>
      <c r="Q17" s="28">
        <v>6870.8</v>
      </c>
      <c r="R17" s="28">
        <v>5009.6000000000004</v>
      </c>
      <c r="S17" s="28">
        <v>5009.6000000000004</v>
      </c>
      <c r="T17" s="28">
        <v>4278.5</v>
      </c>
      <c r="U17" s="28"/>
      <c r="V17" s="28"/>
      <c r="W17" s="28"/>
      <c r="X17" s="40">
        <v>1614.4</v>
      </c>
      <c r="Y17" s="28">
        <v>1614.4</v>
      </c>
      <c r="Z17" s="28">
        <v>1362.9</v>
      </c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>
        <v>2860.8</v>
      </c>
      <c r="AL17" s="28">
        <v>2953.6</v>
      </c>
      <c r="AM17" s="28">
        <v>1155</v>
      </c>
      <c r="AN17" s="28">
        <v>1155</v>
      </c>
      <c r="AO17" s="28">
        <v>547.1</v>
      </c>
      <c r="AP17" s="28"/>
      <c r="AQ17" s="28">
        <v>1264.8</v>
      </c>
      <c r="AR17" s="28">
        <v>189.7</v>
      </c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>
        <v>6650</v>
      </c>
      <c r="BG17" s="28"/>
      <c r="BH17" s="28"/>
      <c r="BI17" s="28"/>
      <c r="BJ17" s="28"/>
      <c r="BK17" s="28"/>
      <c r="BL17" s="28"/>
      <c r="BM17" s="28"/>
      <c r="BN17" s="28">
        <v>6524.5644000000002</v>
      </c>
      <c r="BO17" s="28">
        <v>6524.6</v>
      </c>
      <c r="BP17" s="28">
        <v>2877.5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>
        <v>137933.5</v>
      </c>
      <c r="CA17" s="28">
        <v>137933.5</v>
      </c>
      <c r="CB17" s="28">
        <v>236438.39999999999</v>
      </c>
      <c r="CC17" s="28">
        <v>8146</v>
      </c>
      <c r="CD17" s="28">
        <v>8146</v>
      </c>
      <c r="CE17" s="28">
        <v>8129.9</v>
      </c>
      <c r="CF17" s="28"/>
      <c r="CG17" s="28">
        <v>971.6</v>
      </c>
      <c r="CH17" s="28">
        <v>0</v>
      </c>
      <c r="CI17" s="28"/>
      <c r="CJ17" s="28"/>
      <c r="CK17" s="28"/>
      <c r="CL17" s="28"/>
      <c r="CM17" s="28"/>
      <c r="CN17" s="28"/>
      <c r="CO17" s="28"/>
      <c r="CP17" s="28"/>
      <c r="CQ17" s="28"/>
      <c r="CR17" s="28">
        <v>196.9</v>
      </c>
      <c r="CS17" s="28"/>
      <c r="CT17" s="28"/>
      <c r="CU17" s="28"/>
      <c r="CV17" s="28"/>
      <c r="CW17" s="28"/>
      <c r="CX17" s="28">
        <v>918.7</v>
      </c>
      <c r="CY17" s="28">
        <v>918.7</v>
      </c>
      <c r="CZ17" s="28">
        <v>918.7</v>
      </c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>
        <v>150</v>
      </c>
      <c r="DO17" s="28">
        <v>150</v>
      </c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>
        <v>4939.6000000000004</v>
      </c>
      <c r="EG17" s="28">
        <v>4939.6000000000004</v>
      </c>
      <c r="EH17" s="28"/>
      <c r="EI17" s="28"/>
      <c r="EJ17" s="28"/>
      <c r="EK17" s="28"/>
      <c r="EL17" s="28"/>
      <c r="EM17" s="28"/>
      <c r="EN17" s="28"/>
      <c r="EO17" s="28">
        <v>2971.8</v>
      </c>
      <c r="EP17" s="28">
        <v>2963.7</v>
      </c>
      <c r="EQ17" s="28"/>
      <c r="ER17" s="28">
        <v>581.9</v>
      </c>
      <c r="ES17" s="28">
        <v>512.29999999999995</v>
      </c>
      <c r="ET17" s="28"/>
      <c r="EU17" s="28"/>
      <c r="EV17" s="28"/>
      <c r="EW17" s="28"/>
      <c r="EX17" s="28"/>
      <c r="EY17" s="28"/>
      <c r="EZ17" s="28">
        <v>4793.5</v>
      </c>
      <c r="FA17" s="28">
        <v>925.3</v>
      </c>
      <c r="FB17" s="28">
        <v>528.4</v>
      </c>
      <c r="FC17" s="28">
        <v>9117.5169999999998</v>
      </c>
      <c r="FD17" s="28">
        <v>9117.5</v>
      </c>
      <c r="FE17" s="28">
        <v>6139.2</v>
      </c>
      <c r="FF17" s="28">
        <v>2739.5</v>
      </c>
      <c r="FG17" s="28">
        <v>2739.5</v>
      </c>
      <c r="FH17" s="28">
        <v>2739.5</v>
      </c>
      <c r="FI17" s="28">
        <v>1996.5</v>
      </c>
      <c r="FJ17" s="28">
        <v>1996.5</v>
      </c>
      <c r="FK17" s="28">
        <v>1986.5</v>
      </c>
      <c r="FL17" s="28"/>
      <c r="FM17" s="28"/>
      <c r="FN17" s="28"/>
      <c r="FO17" s="28"/>
      <c r="FP17" s="28">
        <v>41950.1</v>
      </c>
      <c r="FQ17" s="28">
        <v>17230.7</v>
      </c>
      <c r="FR17" s="28"/>
      <c r="FS17" s="28"/>
      <c r="FT17" s="28"/>
      <c r="FU17" s="28"/>
      <c r="FV17" s="28">
        <v>15878.4</v>
      </c>
      <c r="FW17" s="28">
        <v>4763.5</v>
      </c>
      <c r="FX17" s="28"/>
      <c r="FY17" s="28"/>
      <c r="FZ17" s="28"/>
      <c r="GA17" s="28"/>
      <c r="GB17" s="28"/>
      <c r="GC17" s="28"/>
      <c r="GD17" s="28"/>
      <c r="GE17" s="28">
        <v>1737.5</v>
      </c>
      <c r="GF17" s="28">
        <v>1158.4000000000001</v>
      </c>
      <c r="GG17" s="28"/>
      <c r="GH17" s="28"/>
      <c r="GI17" s="28"/>
      <c r="GJ17" s="28">
        <v>156.66667000000001</v>
      </c>
      <c r="GK17" s="28">
        <v>36.700000000000003</v>
      </c>
      <c r="GL17" s="28">
        <v>0</v>
      </c>
      <c r="GM17" s="28">
        <v>742.4</v>
      </c>
      <c r="GN17" s="28">
        <v>742.4</v>
      </c>
      <c r="GO17" s="28">
        <v>0</v>
      </c>
      <c r="GP17" s="28"/>
      <c r="GQ17" s="28"/>
      <c r="GR17" s="28"/>
      <c r="GS17" s="28"/>
      <c r="GT17" s="28"/>
      <c r="GU17" s="28"/>
      <c r="GV17" s="28">
        <v>2109.1999999999998</v>
      </c>
      <c r="GW17" s="28">
        <v>2000</v>
      </c>
      <c r="GX17" s="28">
        <v>1970</v>
      </c>
      <c r="GY17" s="28">
        <v>540.70000000000005</v>
      </c>
      <c r="GZ17" s="28">
        <v>540.70000000000005</v>
      </c>
      <c r="HA17" s="28">
        <v>540.70000000000005</v>
      </c>
      <c r="HB17" s="28">
        <v>8711</v>
      </c>
      <c r="HC17" s="28">
        <v>17422</v>
      </c>
      <c r="HD17" s="28">
        <v>17422</v>
      </c>
    </row>
    <row r="18" spans="1:212" ht="14">
      <c r="A18" s="32">
        <v>12</v>
      </c>
      <c r="B18" s="33" t="s">
        <v>14</v>
      </c>
      <c r="C18" s="28">
        <f t="shared" si="3"/>
        <v>138131.04118</v>
      </c>
      <c r="D18" s="28">
        <f t="shared" si="4"/>
        <v>237998.7</v>
      </c>
      <c r="E18" s="28">
        <f t="shared" si="5"/>
        <v>144834.59999999998</v>
      </c>
      <c r="F18" s="28"/>
      <c r="G18" s="28"/>
      <c r="H18" s="28"/>
      <c r="I18" s="28">
        <v>15826.9</v>
      </c>
      <c r="J18" s="28">
        <v>15826.9</v>
      </c>
      <c r="K18" s="28">
        <v>10129.200000000001</v>
      </c>
      <c r="L18" s="28">
        <v>20996.2</v>
      </c>
      <c r="M18" s="28">
        <v>20996.2</v>
      </c>
      <c r="N18" s="28">
        <v>15231.4</v>
      </c>
      <c r="O18" s="28">
        <v>12530.1</v>
      </c>
      <c r="P18" s="28">
        <v>12530.1</v>
      </c>
      <c r="Q18" s="28">
        <v>8796.7999999999993</v>
      </c>
      <c r="R18" s="28">
        <v>5564.9</v>
      </c>
      <c r="S18" s="28">
        <v>5564.9</v>
      </c>
      <c r="T18" s="28">
        <v>5197.5</v>
      </c>
      <c r="U18" s="28"/>
      <c r="V18" s="28"/>
      <c r="W18" s="28"/>
      <c r="X18" s="40">
        <v>1600.3</v>
      </c>
      <c r="Y18" s="28">
        <v>1600.3</v>
      </c>
      <c r="Z18" s="28">
        <v>1600.3</v>
      </c>
      <c r="AA18" s="28"/>
      <c r="AB18" s="28"/>
      <c r="AC18" s="28"/>
      <c r="AD18" s="28">
        <v>20000</v>
      </c>
      <c r="AE18" s="28">
        <v>20000</v>
      </c>
      <c r="AF18" s="28">
        <v>17043.400000000001</v>
      </c>
      <c r="AG18" s="28"/>
      <c r="AH18" s="28"/>
      <c r="AI18" s="28"/>
      <c r="AJ18" s="28"/>
      <c r="AK18" s="28">
        <v>50615.9</v>
      </c>
      <c r="AL18" s="28">
        <v>21122.799999999999</v>
      </c>
      <c r="AM18" s="28">
        <v>1622</v>
      </c>
      <c r="AN18" s="28">
        <v>1622</v>
      </c>
      <c r="AO18" s="28">
        <v>811</v>
      </c>
      <c r="AP18" s="28"/>
      <c r="AQ18" s="28">
        <v>2266.4</v>
      </c>
      <c r="AR18" s="28">
        <v>340</v>
      </c>
      <c r="AS18" s="28"/>
      <c r="AT18" s="28">
        <v>2007.1</v>
      </c>
      <c r="AU18" s="28"/>
      <c r="AV18" s="28"/>
      <c r="AW18" s="28">
        <v>41.1</v>
      </c>
      <c r="AX18" s="28"/>
      <c r="AY18" s="28"/>
      <c r="AZ18" s="28">
        <v>27137.1</v>
      </c>
      <c r="BA18" s="28">
        <v>1366.5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>
        <v>6844.6563999999998</v>
      </c>
      <c r="BO18" s="28">
        <v>5512.1</v>
      </c>
      <c r="BP18" s="28">
        <v>4739.6000000000004</v>
      </c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>
        <v>13576.7</v>
      </c>
      <c r="CD18" s="28">
        <v>13576.7</v>
      </c>
      <c r="CE18" s="28">
        <v>13515.9</v>
      </c>
      <c r="CF18" s="28"/>
      <c r="CG18" s="28">
        <v>502.4</v>
      </c>
      <c r="CH18" s="28">
        <v>0</v>
      </c>
      <c r="CI18" s="28"/>
      <c r="CJ18" s="28"/>
      <c r="CK18" s="28"/>
      <c r="CL18" s="28">
        <v>2116.4</v>
      </c>
      <c r="CM18" s="28">
        <v>2116.4</v>
      </c>
      <c r="CN18" s="28">
        <v>0</v>
      </c>
      <c r="CO18" s="28"/>
      <c r="CP18" s="28"/>
      <c r="CQ18" s="28"/>
      <c r="CR18" s="28">
        <v>492.1</v>
      </c>
      <c r="CS18" s="28"/>
      <c r="CT18" s="28"/>
      <c r="CU18" s="28"/>
      <c r="CV18" s="28"/>
      <c r="CW18" s="28"/>
      <c r="CX18" s="28">
        <v>448.5</v>
      </c>
      <c r="CY18" s="28">
        <v>448.5</v>
      </c>
      <c r="CZ18" s="28">
        <v>448.5</v>
      </c>
      <c r="DA18" s="28"/>
      <c r="DB18" s="28"/>
      <c r="DC18" s="28"/>
      <c r="DD18" s="28"/>
      <c r="DE18" s="28"/>
      <c r="DF18" s="28"/>
      <c r="DG18" s="28"/>
      <c r="DH18" s="28">
        <v>1294.7</v>
      </c>
      <c r="DI18" s="28">
        <v>0</v>
      </c>
      <c r="DJ18" s="28"/>
      <c r="DK18" s="28"/>
      <c r="DL18" s="28"/>
      <c r="DM18" s="28"/>
      <c r="DN18" s="28">
        <v>75</v>
      </c>
      <c r="DO18" s="28">
        <v>75</v>
      </c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>
        <v>5833.4</v>
      </c>
      <c r="EG18" s="28">
        <v>5833.4</v>
      </c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>
        <v>5415.7</v>
      </c>
      <c r="FA18" s="28">
        <v>1805</v>
      </c>
      <c r="FB18" s="28">
        <v>568.4</v>
      </c>
      <c r="FC18" s="28">
        <v>14607.906999999999</v>
      </c>
      <c r="FD18" s="28">
        <v>14607.9</v>
      </c>
      <c r="FE18" s="28">
        <v>7974.3</v>
      </c>
      <c r="FF18" s="28">
        <v>0</v>
      </c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>
        <v>2660</v>
      </c>
      <c r="GF18" s="28">
        <v>1774</v>
      </c>
      <c r="GG18" s="28"/>
      <c r="GH18" s="28"/>
      <c r="GI18" s="28"/>
      <c r="GJ18" s="28">
        <v>907.77778000000001</v>
      </c>
      <c r="GK18" s="28">
        <v>212.3</v>
      </c>
      <c r="GL18" s="28">
        <v>0</v>
      </c>
      <c r="GM18" s="28">
        <v>669</v>
      </c>
      <c r="GN18" s="28">
        <v>669</v>
      </c>
      <c r="GO18" s="28">
        <v>0</v>
      </c>
      <c r="GP18" s="28"/>
      <c r="GQ18" s="28"/>
      <c r="GR18" s="28"/>
      <c r="GS18" s="28"/>
      <c r="GT18" s="28"/>
      <c r="GU18" s="28"/>
      <c r="GV18" s="28"/>
      <c r="GW18" s="28"/>
      <c r="GX18" s="28"/>
      <c r="GY18" s="28">
        <v>1346.6</v>
      </c>
      <c r="GZ18" s="28">
        <v>1346.6</v>
      </c>
      <c r="HA18" s="28">
        <v>1135.9000000000001</v>
      </c>
      <c r="HB18" s="28">
        <v>13565.3</v>
      </c>
      <c r="HC18" s="28">
        <v>27130.7</v>
      </c>
      <c r="HD18" s="28">
        <v>27130.7</v>
      </c>
    </row>
    <row r="19" spans="1:212" ht="12.75" customHeight="1">
      <c r="A19" s="32">
        <v>13</v>
      </c>
      <c r="B19" s="33" t="s">
        <v>15</v>
      </c>
      <c r="C19" s="28">
        <f t="shared" si="3"/>
        <v>49837.874869999992</v>
      </c>
      <c r="D19" s="28">
        <f t="shared" si="4"/>
        <v>94968.5</v>
      </c>
      <c r="E19" s="28">
        <f t="shared" si="5"/>
        <v>53750.499999999993</v>
      </c>
      <c r="F19" s="28"/>
      <c r="G19" s="28"/>
      <c r="H19" s="28"/>
      <c r="I19" s="28">
        <v>10132.200000000001</v>
      </c>
      <c r="J19" s="28">
        <v>5132.2</v>
      </c>
      <c r="K19" s="28">
        <v>5132.2</v>
      </c>
      <c r="L19" s="28">
        <v>8238.7999999999993</v>
      </c>
      <c r="M19" s="28">
        <v>13238.8</v>
      </c>
      <c r="N19" s="28">
        <v>5625.8</v>
      </c>
      <c r="O19" s="28">
        <v>6450.6</v>
      </c>
      <c r="P19" s="28">
        <v>6450.6</v>
      </c>
      <c r="Q19" s="28">
        <v>5087.8999999999996</v>
      </c>
      <c r="R19" s="28">
        <v>2377</v>
      </c>
      <c r="S19" s="28">
        <v>2377</v>
      </c>
      <c r="T19" s="28">
        <v>1150.0999999999999</v>
      </c>
      <c r="U19" s="28"/>
      <c r="V19" s="28"/>
      <c r="W19" s="28"/>
      <c r="X19" s="40">
        <v>201</v>
      </c>
      <c r="Y19" s="28">
        <v>201</v>
      </c>
      <c r="Z19" s="28">
        <v>0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>
        <v>3046.5</v>
      </c>
      <c r="AL19" s="28">
        <v>2742.2</v>
      </c>
      <c r="AM19" s="28">
        <v>952</v>
      </c>
      <c r="AN19" s="28">
        <v>952</v>
      </c>
      <c r="AO19" s="28">
        <v>476</v>
      </c>
      <c r="AP19" s="28"/>
      <c r="AQ19" s="28">
        <v>729.8</v>
      </c>
      <c r="AR19" s="28">
        <v>109.5</v>
      </c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>
        <v>2957.6592000000001</v>
      </c>
      <c r="BO19" s="28">
        <v>2957.7</v>
      </c>
      <c r="BP19" s="28">
        <v>2047</v>
      </c>
      <c r="BQ19" s="28"/>
      <c r="BR19" s="28"/>
      <c r="BS19" s="28"/>
      <c r="BT19" s="28"/>
      <c r="BU19" s="28"/>
      <c r="BV19" s="28"/>
      <c r="BW19" s="28"/>
      <c r="BX19" s="28">
        <v>19190</v>
      </c>
      <c r="BY19" s="28"/>
      <c r="BZ19" s="28"/>
      <c r="CA19" s="28"/>
      <c r="CB19" s="28"/>
      <c r="CC19" s="28">
        <v>5430.7</v>
      </c>
      <c r="CD19" s="28">
        <v>5430.7</v>
      </c>
      <c r="CE19" s="28">
        <v>5766.7</v>
      </c>
      <c r="CF19" s="28"/>
      <c r="CG19" s="28"/>
      <c r="CH19" s="28"/>
      <c r="CI19" s="28"/>
      <c r="CJ19" s="28"/>
      <c r="CK19" s="28"/>
      <c r="CL19" s="28">
        <v>1823.7</v>
      </c>
      <c r="CM19" s="28">
        <v>1823.7</v>
      </c>
      <c r="CN19" s="28">
        <v>0</v>
      </c>
      <c r="CO19" s="28"/>
      <c r="CP19" s="28"/>
      <c r="CQ19" s="28"/>
      <c r="CR19" s="28">
        <v>59.1</v>
      </c>
      <c r="CS19" s="28"/>
      <c r="CT19" s="28"/>
      <c r="CU19" s="28"/>
      <c r="CV19" s="28"/>
      <c r="CW19" s="28"/>
      <c r="CX19" s="28">
        <v>46</v>
      </c>
      <c r="CY19" s="28">
        <v>46</v>
      </c>
      <c r="CZ19" s="28">
        <v>46</v>
      </c>
      <c r="DA19" s="28"/>
      <c r="DB19" s="28">
        <v>4051</v>
      </c>
      <c r="DC19" s="28">
        <v>0</v>
      </c>
      <c r="DD19" s="28"/>
      <c r="DE19" s="28"/>
      <c r="DF19" s="28"/>
      <c r="DG19" s="28"/>
      <c r="DH19" s="28">
        <v>1525.9</v>
      </c>
      <c r="DI19" s="28">
        <v>1521</v>
      </c>
      <c r="DJ19" s="28"/>
      <c r="DK19" s="28"/>
      <c r="DL19" s="28"/>
      <c r="DM19" s="28"/>
      <c r="DN19" s="28">
        <v>75</v>
      </c>
      <c r="DO19" s="28">
        <v>75</v>
      </c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>
        <v>1310.5999999999999</v>
      </c>
      <c r="EA19" s="28">
        <v>773.8</v>
      </c>
      <c r="EB19" s="28"/>
      <c r="EC19" s="28"/>
      <c r="ED19" s="28"/>
      <c r="EE19" s="28"/>
      <c r="EF19" s="28">
        <v>3078.5</v>
      </c>
      <c r="EG19" s="28">
        <v>3078.5</v>
      </c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>
        <v>1414</v>
      </c>
      <c r="FA19" s="28">
        <v>394.4</v>
      </c>
      <c r="FB19" s="28">
        <v>122.3</v>
      </c>
      <c r="FC19" s="28">
        <v>3751.049</v>
      </c>
      <c r="FD19" s="28">
        <v>3751</v>
      </c>
      <c r="FE19" s="28">
        <v>2346.6999999999998</v>
      </c>
      <c r="FF19" s="28">
        <v>0</v>
      </c>
      <c r="FG19" s="28"/>
      <c r="FH19" s="28"/>
      <c r="FI19" s="28">
        <v>674</v>
      </c>
      <c r="FJ19" s="28">
        <v>674</v>
      </c>
      <c r="FK19" s="28">
        <v>0</v>
      </c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>
        <v>8330.2999999999993</v>
      </c>
      <c r="FW19" s="28">
        <v>8163.7</v>
      </c>
      <c r="FX19" s="28"/>
      <c r="FY19" s="28"/>
      <c r="FZ19" s="28"/>
      <c r="GA19" s="28">
        <v>461.6</v>
      </c>
      <c r="GB19" s="28">
        <v>461.6</v>
      </c>
      <c r="GC19" s="28">
        <v>457.1</v>
      </c>
      <c r="GD19" s="28"/>
      <c r="GE19" s="28">
        <v>1123.9000000000001</v>
      </c>
      <c r="GF19" s="28">
        <v>750</v>
      </c>
      <c r="GG19" s="28"/>
      <c r="GH19" s="28"/>
      <c r="GI19" s="28"/>
      <c r="GJ19" s="28">
        <v>156.66667000000001</v>
      </c>
      <c r="GK19" s="28">
        <v>36.700000000000003</v>
      </c>
      <c r="GL19" s="28">
        <v>0</v>
      </c>
      <c r="GM19" s="28">
        <v>291.7</v>
      </c>
      <c r="GN19" s="28">
        <v>300.60000000000002</v>
      </c>
      <c r="GO19" s="28">
        <v>0</v>
      </c>
      <c r="GP19" s="28"/>
      <c r="GQ19" s="28"/>
      <c r="GR19" s="28"/>
      <c r="GS19" s="28"/>
      <c r="GT19" s="28"/>
      <c r="GU19" s="28"/>
      <c r="GV19" s="28"/>
      <c r="GW19" s="28"/>
      <c r="GX19" s="28"/>
      <c r="GY19" s="28">
        <v>561.29999999999995</v>
      </c>
      <c r="GZ19" s="28">
        <v>561.29999999999995</v>
      </c>
      <c r="HA19" s="28">
        <v>561.29999999999995</v>
      </c>
      <c r="HB19" s="28">
        <v>3858.8</v>
      </c>
      <c r="HC19" s="28">
        <v>7717.7</v>
      </c>
      <c r="HD19" s="28">
        <v>7717.7</v>
      </c>
    </row>
    <row r="20" spans="1:212" ht="14">
      <c r="A20" s="32">
        <v>14</v>
      </c>
      <c r="B20" s="33" t="s">
        <v>16</v>
      </c>
      <c r="C20" s="28">
        <f t="shared" si="3"/>
        <v>139193.81975999998</v>
      </c>
      <c r="D20" s="28">
        <f t="shared" si="4"/>
        <v>198034.49999999994</v>
      </c>
      <c r="E20" s="28">
        <f t="shared" si="5"/>
        <v>120251.3</v>
      </c>
      <c r="F20" s="28"/>
      <c r="G20" s="28"/>
      <c r="H20" s="28"/>
      <c r="I20" s="28">
        <v>21928.400000000001</v>
      </c>
      <c r="J20" s="28">
        <v>21928.400000000001</v>
      </c>
      <c r="K20" s="28">
        <v>15505.6</v>
      </c>
      <c r="L20" s="28">
        <v>15434.8</v>
      </c>
      <c r="M20" s="28">
        <v>15434.8</v>
      </c>
      <c r="N20" s="28">
        <v>11059.3</v>
      </c>
      <c r="O20" s="28">
        <v>19201</v>
      </c>
      <c r="P20" s="28">
        <v>19201</v>
      </c>
      <c r="Q20" s="28">
        <v>8282.6</v>
      </c>
      <c r="R20" s="28">
        <v>6747</v>
      </c>
      <c r="S20" s="28">
        <v>6747</v>
      </c>
      <c r="T20" s="28">
        <v>3386.2</v>
      </c>
      <c r="U20" s="28"/>
      <c r="V20" s="28"/>
      <c r="W20" s="28"/>
      <c r="X20" s="40">
        <v>1364.6</v>
      </c>
      <c r="Y20" s="28">
        <v>1364.6</v>
      </c>
      <c r="Z20" s="28">
        <v>0</v>
      </c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>
        <v>4668</v>
      </c>
      <c r="AL20" s="28">
        <v>4733.8999999999996</v>
      </c>
      <c r="AM20" s="28">
        <v>1089</v>
      </c>
      <c r="AN20" s="28">
        <v>1089</v>
      </c>
      <c r="AO20" s="28">
        <v>544.5</v>
      </c>
      <c r="AP20" s="28"/>
      <c r="AQ20" s="28">
        <v>966.3</v>
      </c>
      <c r="AR20" s="28">
        <v>483.2</v>
      </c>
      <c r="AS20" s="28"/>
      <c r="AT20" s="28"/>
      <c r="AU20" s="28"/>
      <c r="AV20" s="28"/>
      <c r="AW20" s="28">
        <v>49.3</v>
      </c>
      <c r="AX20" s="28">
        <v>49.4</v>
      </c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>
        <v>5575.7075000000004</v>
      </c>
      <c r="BO20" s="28">
        <v>5575.7</v>
      </c>
      <c r="BP20" s="28">
        <v>2826.2</v>
      </c>
      <c r="BQ20" s="28"/>
      <c r="BR20" s="28">
        <v>12796.7</v>
      </c>
      <c r="BS20" s="28">
        <v>6460.9</v>
      </c>
      <c r="BT20" s="28"/>
      <c r="BU20" s="28"/>
      <c r="BV20" s="28"/>
      <c r="BW20" s="28"/>
      <c r="BX20" s="28"/>
      <c r="BY20" s="28"/>
      <c r="BZ20" s="28"/>
      <c r="CA20" s="28"/>
      <c r="CB20" s="28"/>
      <c r="CC20" s="28">
        <v>3733.6</v>
      </c>
      <c r="CD20" s="28">
        <v>3733.6</v>
      </c>
      <c r="CE20" s="28">
        <v>3788.9</v>
      </c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>
        <v>964.6</v>
      </c>
      <c r="CS20" s="28"/>
      <c r="CT20" s="28"/>
      <c r="CU20" s="28"/>
      <c r="CV20" s="28"/>
      <c r="CW20" s="28"/>
      <c r="CX20" s="28">
        <v>68.900000000000006</v>
      </c>
      <c r="CY20" s="28">
        <v>68.900000000000006</v>
      </c>
      <c r="CZ20" s="28">
        <v>68.900000000000006</v>
      </c>
      <c r="DA20" s="28"/>
      <c r="DB20" s="28"/>
      <c r="DC20" s="28"/>
      <c r="DD20" s="28"/>
      <c r="DE20" s="28"/>
      <c r="DF20" s="28"/>
      <c r="DG20" s="28"/>
      <c r="DH20" s="28">
        <v>416.6</v>
      </c>
      <c r="DI20" s="28">
        <v>416.6</v>
      </c>
      <c r="DJ20" s="28"/>
      <c r="DK20" s="28"/>
      <c r="DL20" s="28"/>
      <c r="DM20" s="28"/>
      <c r="DN20" s="28">
        <v>150</v>
      </c>
      <c r="DO20" s="28">
        <v>150</v>
      </c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>
        <v>3856.3</v>
      </c>
      <c r="EG20" s="28">
        <v>3856.3</v>
      </c>
      <c r="EH20" s="28"/>
      <c r="EI20" s="28">
        <v>13334</v>
      </c>
      <c r="EJ20" s="28">
        <v>13223.7</v>
      </c>
      <c r="EK20" s="28">
        <v>26776.7</v>
      </c>
      <c r="EL20" s="28">
        <v>26776.7</v>
      </c>
      <c r="EM20" s="28">
        <v>6093.2</v>
      </c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>
        <v>5571.3</v>
      </c>
      <c r="FA20" s="28">
        <v>1122.5</v>
      </c>
      <c r="FB20" s="28">
        <v>726.3</v>
      </c>
      <c r="FC20" s="28">
        <v>10902.386</v>
      </c>
      <c r="FD20" s="28">
        <v>10902.4</v>
      </c>
      <c r="FE20" s="28">
        <v>5399.9</v>
      </c>
      <c r="FF20" s="28">
        <v>0</v>
      </c>
      <c r="FG20" s="28">
        <v>2739.5</v>
      </c>
      <c r="FH20" s="28">
        <v>2739.3</v>
      </c>
      <c r="FI20" s="28">
        <v>9597.9</v>
      </c>
      <c r="FJ20" s="28">
        <v>9597.9</v>
      </c>
      <c r="FK20" s="28">
        <v>0</v>
      </c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>
        <v>12785.4</v>
      </c>
      <c r="FW20" s="28">
        <v>9304.6</v>
      </c>
      <c r="FX20" s="28"/>
      <c r="FY20" s="28"/>
      <c r="FZ20" s="28"/>
      <c r="GA20" s="28">
        <v>92.3</v>
      </c>
      <c r="GB20" s="28">
        <v>92.3</v>
      </c>
      <c r="GC20" s="28">
        <v>92.3</v>
      </c>
      <c r="GD20" s="28"/>
      <c r="GE20" s="28">
        <v>3519.3</v>
      </c>
      <c r="GF20" s="28">
        <v>2346.1999999999998</v>
      </c>
      <c r="GG20" s="28"/>
      <c r="GH20" s="28"/>
      <c r="GI20" s="28"/>
      <c r="GJ20" s="28">
        <v>22.626259999999998</v>
      </c>
      <c r="GK20" s="28">
        <v>5.3</v>
      </c>
      <c r="GL20" s="28">
        <v>0</v>
      </c>
      <c r="GM20" s="28">
        <v>399.7</v>
      </c>
      <c r="GN20" s="28">
        <v>399.7</v>
      </c>
      <c r="GO20" s="28">
        <v>0</v>
      </c>
      <c r="GP20" s="28"/>
      <c r="GQ20" s="28"/>
      <c r="GR20" s="28"/>
      <c r="GS20" s="28"/>
      <c r="GT20" s="28"/>
      <c r="GU20" s="28"/>
      <c r="GV20" s="28"/>
      <c r="GW20" s="28"/>
      <c r="GX20" s="28"/>
      <c r="GY20" s="28">
        <v>733.5</v>
      </c>
      <c r="GZ20" s="28">
        <v>733.5</v>
      </c>
      <c r="HA20" s="28">
        <v>733.5</v>
      </c>
      <c r="HB20" s="28">
        <v>8989.7999999999993</v>
      </c>
      <c r="HC20" s="28">
        <v>17979.8</v>
      </c>
      <c r="HD20" s="28">
        <v>17979.8</v>
      </c>
    </row>
    <row r="21" spans="1:212" ht="12.75" customHeight="1">
      <c r="A21" s="32">
        <v>15</v>
      </c>
      <c r="B21" s="33" t="s">
        <v>17</v>
      </c>
      <c r="C21" s="28">
        <f t="shared" si="3"/>
        <v>151237.10714000001</v>
      </c>
      <c r="D21" s="28">
        <f t="shared" si="4"/>
        <v>656494.6</v>
      </c>
      <c r="E21" s="28">
        <f t="shared" si="5"/>
        <v>418025.09999999992</v>
      </c>
      <c r="F21" s="28"/>
      <c r="G21" s="28"/>
      <c r="H21" s="28"/>
      <c r="I21" s="28">
        <v>23592.400000000001</v>
      </c>
      <c r="J21" s="28">
        <v>23592.400000000001</v>
      </c>
      <c r="K21" s="28">
        <v>18882.099999999999</v>
      </c>
      <c r="L21" s="28">
        <v>25684</v>
      </c>
      <c r="M21" s="28">
        <v>25684</v>
      </c>
      <c r="N21" s="28">
        <v>22511.200000000001</v>
      </c>
      <c r="O21" s="28">
        <v>13800.5</v>
      </c>
      <c r="P21" s="28">
        <v>13800.5</v>
      </c>
      <c r="Q21" s="28">
        <v>5026.8999999999996</v>
      </c>
      <c r="R21" s="28">
        <v>5587.8</v>
      </c>
      <c r="S21" s="28">
        <v>5587.8</v>
      </c>
      <c r="T21" s="28">
        <v>5587.8</v>
      </c>
      <c r="U21" s="28"/>
      <c r="V21" s="28"/>
      <c r="W21" s="28"/>
      <c r="X21" s="40">
        <v>6317</v>
      </c>
      <c r="Y21" s="28">
        <v>6317</v>
      </c>
      <c r="Z21" s="28">
        <v>5700.1</v>
      </c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>
        <v>29210.6</v>
      </c>
      <c r="AL21" s="28">
        <v>11730.4</v>
      </c>
      <c r="AM21" s="28">
        <v>1618</v>
      </c>
      <c r="AN21" s="28">
        <v>1618</v>
      </c>
      <c r="AO21" s="28">
        <v>809</v>
      </c>
      <c r="AP21" s="28"/>
      <c r="AQ21" s="28">
        <v>1883.6</v>
      </c>
      <c r="AR21" s="28">
        <v>282.5</v>
      </c>
      <c r="AS21" s="28"/>
      <c r="AT21" s="28"/>
      <c r="AU21" s="28"/>
      <c r="AV21" s="28"/>
      <c r="AW21" s="28"/>
      <c r="AX21" s="28"/>
      <c r="AY21" s="28"/>
      <c r="AZ21" s="28">
        <v>48709.5</v>
      </c>
      <c r="BA21" s="28">
        <v>13818.1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>
        <v>140718.6</v>
      </c>
      <c r="BM21" s="28">
        <v>76491.399999999994</v>
      </c>
      <c r="BN21" s="28">
        <v>11148.029700000001</v>
      </c>
      <c r="BO21" s="28">
        <v>11148</v>
      </c>
      <c r="BP21" s="28">
        <v>11148</v>
      </c>
      <c r="BQ21" s="28"/>
      <c r="BR21" s="28">
        <v>12732</v>
      </c>
      <c r="BS21" s="28">
        <v>0</v>
      </c>
      <c r="BT21" s="28"/>
      <c r="BU21" s="28"/>
      <c r="BV21" s="28"/>
      <c r="BW21" s="28"/>
      <c r="BX21" s="28">
        <v>9377.1</v>
      </c>
      <c r="BY21" s="28"/>
      <c r="BZ21" s="28"/>
      <c r="CA21" s="28">
        <v>155386</v>
      </c>
      <c r="CB21" s="28">
        <v>153877.20000000001</v>
      </c>
      <c r="CC21" s="28">
        <v>22351.3</v>
      </c>
      <c r="CD21" s="28">
        <v>22351.3</v>
      </c>
      <c r="CE21" s="28">
        <v>21942.400000000001</v>
      </c>
      <c r="CF21" s="28"/>
      <c r="CG21" s="28">
        <v>854</v>
      </c>
      <c r="CH21" s="28">
        <v>0</v>
      </c>
      <c r="CI21" s="28"/>
      <c r="CJ21" s="28"/>
      <c r="CK21" s="28"/>
      <c r="CL21" s="28"/>
      <c r="CM21" s="28"/>
      <c r="CN21" s="28"/>
      <c r="CO21" s="28"/>
      <c r="CP21" s="28"/>
      <c r="CQ21" s="28"/>
      <c r="CR21" s="28">
        <v>1456.2</v>
      </c>
      <c r="CS21" s="28"/>
      <c r="CT21" s="28"/>
      <c r="CU21" s="28"/>
      <c r="CV21" s="28"/>
      <c r="CW21" s="28"/>
      <c r="CX21" s="28">
        <v>75.5</v>
      </c>
      <c r="CY21" s="28">
        <v>75.5</v>
      </c>
      <c r="CZ21" s="28">
        <v>75.5</v>
      </c>
      <c r="DA21" s="28"/>
      <c r="DB21" s="28">
        <v>8430</v>
      </c>
      <c r="DC21" s="28">
        <v>0</v>
      </c>
      <c r="DD21" s="28"/>
      <c r="DE21" s="28"/>
      <c r="DF21" s="28"/>
      <c r="DG21" s="28"/>
      <c r="DH21" s="28">
        <v>394.3</v>
      </c>
      <c r="DI21" s="28">
        <v>116.6</v>
      </c>
      <c r="DJ21" s="28"/>
      <c r="DK21" s="28">
        <v>7872.2</v>
      </c>
      <c r="DL21" s="28">
        <v>7872.2</v>
      </c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>
        <v>58410.8</v>
      </c>
      <c r="EA21" s="28">
        <v>2286.8000000000002</v>
      </c>
      <c r="EB21" s="28"/>
      <c r="EC21" s="28"/>
      <c r="ED21" s="28"/>
      <c r="EE21" s="28"/>
      <c r="EF21" s="28">
        <v>3699.3</v>
      </c>
      <c r="EG21" s="28">
        <v>3699.3</v>
      </c>
      <c r="EH21" s="28"/>
      <c r="EI21" s="28"/>
      <c r="EJ21" s="28"/>
      <c r="EK21" s="28"/>
      <c r="EL21" s="28"/>
      <c r="EM21" s="28"/>
      <c r="EN21" s="28"/>
      <c r="EO21" s="28">
        <v>2971.9</v>
      </c>
      <c r="EP21" s="28">
        <v>2967.5</v>
      </c>
      <c r="EQ21" s="28"/>
      <c r="ER21" s="28">
        <v>411.1</v>
      </c>
      <c r="ES21" s="28">
        <v>400.3</v>
      </c>
      <c r="ET21" s="28"/>
      <c r="EU21" s="28"/>
      <c r="EV21" s="28"/>
      <c r="EW21" s="28"/>
      <c r="EX21" s="28"/>
      <c r="EY21" s="28"/>
      <c r="EZ21" s="28">
        <v>5114.1000000000004</v>
      </c>
      <c r="FA21" s="28">
        <v>728.1</v>
      </c>
      <c r="FB21" s="28">
        <v>254.5</v>
      </c>
      <c r="FC21" s="28">
        <v>19210.133000000002</v>
      </c>
      <c r="FD21" s="28">
        <v>19210.099999999999</v>
      </c>
      <c r="FE21" s="28">
        <v>10078.299999999999</v>
      </c>
      <c r="FF21" s="28">
        <v>0</v>
      </c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>
        <v>11313.3</v>
      </c>
      <c r="FW21" s="28">
        <v>11305.2</v>
      </c>
      <c r="FX21" s="28"/>
      <c r="FY21" s="28"/>
      <c r="FZ21" s="28"/>
      <c r="GA21" s="28">
        <v>461.7</v>
      </c>
      <c r="GB21" s="28">
        <v>461.7</v>
      </c>
      <c r="GC21" s="28">
        <v>377.5</v>
      </c>
      <c r="GD21" s="28"/>
      <c r="GE21" s="28">
        <v>3893.9</v>
      </c>
      <c r="GF21" s="28">
        <v>1636.6</v>
      </c>
      <c r="GG21" s="28"/>
      <c r="GH21" s="28">
        <v>1434.7</v>
      </c>
      <c r="GI21" s="28">
        <v>1402.8</v>
      </c>
      <c r="GJ21" s="28">
        <v>164.44444000000001</v>
      </c>
      <c r="GK21" s="28">
        <v>38.4</v>
      </c>
      <c r="GL21" s="28">
        <v>0</v>
      </c>
      <c r="GM21" s="28">
        <v>434</v>
      </c>
      <c r="GN21" s="28">
        <v>434</v>
      </c>
      <c r="GO21" s="28">
        <v>0</v>
      </c>
      <c r="GP21" s="28"/>
      <c r="GQ21" s="28"/>
      <c r="GR21" s="28"/>
      <c r="GS21" s="28"/>
      <c r="GT21" s="28"/>
      <c r="GU21" s="28"/>
      <c r="GV21" s="28"/>
      <c r="GW21" s="28"/>
      <c r="GX21" s="28"/>
      <c r="GY21" s="28">
        <v>699.1</v>
      </c>
      <c r="GZ21" s="28">
        <v>699.1</v>
      </c>
      <c r="HA21" s="28">
        <v>699.1</v>
      </c>
      <c r="HB21" s="28">
        <v>13522.9</v>
      </c>
      <c r="HC21" s="28">
        <v>27045.8</v>
      </c>
      <c r="HD21" s="28">
        <v>27045.8</v>
      </c>
    </row>
    <row r="22" spans="1:212" ht="14">
      <c r="A22" s="32">
        <v>16</v>
      </c>
      <c r="B22" s="33" t="s">
        <v>18</v>
      </c>
      <c r="C22" s="28">
        <f t="shared" si="3"/>
        <v>248635.37835000001</v>
      </c>
      <c r="D22" s="28">
        <f t="shared" si="4"/>
        <v>481674.39999999991</v>
      </c>
      <c r="E22" s="28">
        <f t="shared" si="5"/>
        <v>275508.10000000003</v>
      </c>
      <c r="F22" s="28"/>
      <c r="G22" s="28"/>
      <c r="H22" s="28"/>
      <c r="I22" s="28">
        <v>12683.7</v>
      </c>
      <c r="J22" s="28">
        <v>12683.7</v>
      </c>
      <c r="K22" s="28">
        <v>10038.5</v>
      </c>
      <c r="L22" s="28">
        <v>28145.3</v>
      </c>
      <c r="M22" s="28">
        <v>28145.3</v>
      </c>
      <c r="N22" s="28">
        <v>20358.3</v>
      </c>
      <c r="O22" s="28">
        <v>20255.5</v>
      </c>
      <c r="P22" s="28">
        <v>20255.5</v>
      </c>
      <c r="Q22" s="28">
        <v>14031.8</v>
      </c>
      <c r="R22" s="28">
        <v>9625.1</v>
      </c>
      <c r="S22" s="28">
        <v>9625.1</v>
      </c>
      <c r="T22" s="28">
        <v>9042.7000000000007</v>
      </c>
      <c r="U22" s="28"/>
      <c r="V22" s="28"/>
      <c r="W22" s="28"/>
      <c r="X22" s="40">
        <v>6298.9</v>
      </c>
      <c r="Y22" s="28">
        <v>6298.9</v>
      </c>
      <c r="Z22" s="28">
        <v>3723.5</v>
      </c>
      <c r="AA22" s="28"/>
      <c r="AB22" s="28"/>
      <c r="AC22" s="28"/>
      <c r="AD22" s="28">
        <v>45000</v>
      </c>
      <c r="AE22" s="28">
        <v>45000</v>
      </c>
      <c r="AF22" s="28">
        <v>33067.199999999997</v>
      </c>
      <c r="AG22" s="28"/>
      <c r="AH22" s="28"/>
      <c r="AI22" s="28"/>
      <c r="AJ22" s="28"/>
      <c r="AK22" s="28">
        <v>95370.9</v>
      </c>
      <c r="AL22" s="28">
        <v>32335.9</v>
      </c>
      <c r="AM22" s="28">
        <v>2313</v>
      </c>
      <c r="AN22" s="28">
        <v>2313</v>
      </c>
      <c r="AO22" s="28">
        <v>1156.5</v>
      </c>
      <c r="AP22" s="28"/>
      <c r="AQ22" s="28">
        <v>2418.5</v>
      </c>
      <c r="AR22" s="28">
        <v>362.8</v>
      </c>
      <c r="AS22" s="28"/>
      <c r="AT22" s="28"/>
      <c r="AU22" s="28"/>
      <c r="AV22" s="28">
        <v>28415.200000000001</v>
      </c>
      <c r="AW22" s="28">
        <v>28415.200000000001</v>
      </c>
      <c r="AX22" s="28">
        <v>25694.400000000001</v>
      </c>
      <c r="AY22" s="28"/>
      <c r="AZ22" s="28"/>
      <c r="BA22" s="28"/>
      <c r="BB22" s="28"/>
      <c r="BC22" s="28">
        <v>36299.9</v>
      </c>
      <c r="BD22" s="28">
        <v>0</v>
      </c>
      <c r="BE22" s="28"/>
      <c r="BF22" s="28">
        <v>2985.6</v>
      </c>
      <c r="BG22" s="28">
        <v>1329.9</v>
      </c>
      <c r="BH22" s="28"/>
      <c r="BI22" s="28"/>
      <c r="BJ22" s="28"/>
      <c r="BK22" s="28"/>
      <c r="BL22" s="28"/>
      <c r="BM22" s="28"/>
      <c r="BN22" s="28">
        <v>16903.173199999997</v>
      </c>
      <c r="BO22" s="28">
        <v>16903.2</v>
      </c>
      <c r="BP22" s="28">
        <v>14811.8</v>
      </c>
      <c r="BQ22" s="28"/>
      <c r="BR22" s="28">
        <v>10482.1</v>
      </c>
      <c r="BS22" s="28">
        <v>0</v>
      </c>
      <c r="BT22" s="28"/>
      <c r="BU22" s="28"/>
      <c r="BV22" s="28"/>
      <c r="BW22" s="28"/>
      <c r="BX22" s="28"/>
      <c r="BY22" s="28"/>
      <c r="BZ22" s="28"/>
      <c r="CA22" s="28"/>
      <c r="CB22" s="28"/>
      <c r="CC22" s="28">
        <v>14255.4</v>
      </c>
      <c r="CD22" s="28">
        <v>14255.4</v>
      </c>
      <c r="CE22" s="28">
        <v>14643.5</v>
      </c>
      <c r="CF22" s="28">
        <v>1259.2</v>
      </c>
      <c r="CG22" s="28">
        <v>5600</v>
      </c>
      <c r="CH22" s="28">
        <v>0</v>
      </c>
      <c r="CI22" s="28">
        <v>122.9</v>
      </c>
      <c r="CJ22" s="28"/>
      <c r="CK22" s="28"/>
      <c r="CL22" s="28"/>
      <c r="CM22" s="28"/>
      <c r="CN22" s="28"/>
      <c r="CO22" s="28"/>
      <c r="CP22" s="28"/>
      <c r="CQ22" s="28"/>
      <c r="CR22" s="28">
        <v>0</v>
      </c>
      <c r="CS22" s="28"/>
      <c r="CT22" s="28"/>
      <c r="CU22" s="28"/>
      <c r="CV22" s="28"/>
      <c r="CW22" s="28"/>
      <c r="CX22" s="28">
        <v>1153.5999999999999</v>
      </c>
      <c r="CY22" s="28">
        <v>1153.5999999999999</v>
      </c>
      <c r="CZ22" s="28">
        <v>1153.5999999999999</v>
      </c>
      <c r="DA22" s="28"/>
      <c r="DB22" s="28"/>
      <c r="DC22" s="28"/>
      <c r="DD22" s="28"/>
      <c r="DE22" s="28"/>
      <c r="DF22" s="28"/>
      <c r="DG22" s="28"/>
      <c r="DH22" s="28">
        <v>2427.6</v>
      </c>
      <c r="DI22" s="28">
        <v>0</v>
      </c>
      <c r="DJ22" s="28"/>
      <c r="DK22" s="28"/>
      <c r="DL22" s="28"/>
      <c r="DM22" s="28"/>
      <c r="DN22" s="28">
        <v>150</v>
      </c>
      <c r="DO22" s="28">
        <v>150</v>
      </c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>
        <v>8679</v>
      </c>
      <c r="EG22" s="28">
        <v>8679</v>
      </c>
      <c r="EH22" s="28"/>
      <c r="EI22" s="28">
        <v>34555.5</v>
      </c>
      <c r="EJ22" s="28">
        <v>8602.7000000000007</v>
      </c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>
        <v>6881.6</v>
      </c>
      <c r="FA22" s="28">
        <v>2715.1</v>
      </c>
      <c r="FB22" s="28">
        <v>1513.7</v>
      </c>
      <c r="FC22" s="28">
        <v>28435.09</v>
      </c>
      <c r="FD22" s="28">
        <v>28435.1</v>
      </c>
      <c r="FE22" s="28">
        <v>20014.900000000001</v>
      </c>
      <c r="FF22" s="28">
        <v>0</v>
      </c>
      <c r="FG22" s="28"/>
      <c r="FH22" s="28"/>
      <c r="FI22" s="28">
        <v>292.60000000000002</v>
      </c>
      <c r="FJ22" s="28">
        <v>292.60000000000002</v>
      </c>
      <c r="FK22" s="28">
        <v>0</v>
      </c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>
        <v>9000</v>
      </c>
      <c r="FW22" s="28">
        <v>0</v>
      </c>
      <c r="FX22" s="28"/>
      <c r="FY22" s="28"/>
      <c r="FZ22" s="28"/>
      <c r="GA22" s="28"/>
      <c r="GB22" s="28"/>
      <c r="GC22" s="28"/>
      <c r="GD22" s="28"/>
      <c r="GE22" s="28">
        <v>3393.5</v>
      </c>
      <c r="GF22" s="28">
        <v>2262.4</v>
      </c>
      <c r="GG22" s="28"/>
      <c r="GH22" s="28"/>
      <c r="GI22" s="28"/>
      <c r="GJ22" s="28">
        <v>391.51515000000001</v>
      </c>
      <c r="GK22" s="28">
        <v>91.5</v>
      </c>
      <c r="GL22" s="28">
        <v>0</v>
      </c>
      <c r="GM22" s="28">
        <v>574</v>
      </c>
      <c r="GN22" s="28">
        <v>1142.8</v>
      </c>
      <c r="GO22" s="28">
        <v>0</v>
      </c>
      <c r="GP22" s="28"/>
      <c r="GQ22" s="28"/>
      <c r="GR22" s="28"/>
      <c r="GS22" s="28"/>
      <c r="GT22" s="28">
        <v>2538.9</v>
      </c>
      <c r="GU22" s="28">
        <v>2511.6</v>
      </c>
      <c r="GV22" s="28"/>
      <c r="GW22" s="28"/>
      <c r="GX22" s="28"/>
      <c r="GY22" s="28">
        <v>1212.2</v>
      </c>
      <c r="GZ22" s="28">
        <v>1212.2</v>
      </c>
      <c r="HA22" s="28">
        <v>1188.7</v>
      </c>
      <c r="HB22" s="28">
        <v>24417.4</v>
      </c>
      <c r="HC22" s="28">
        <v>48834.7</v>
      </c>
      <c r="HD22" s="28">
        <v>48834.7</v>
      </c>
    </row>
    <row r="23" spans="1:212" ht="12.75" customHeight="1">
      <c r="A23" s="32">
        <v>17</v>
      </c>
      <c r="B23" s="33" t="s">
        <v>19</v>
      </c>
      <c r="C23" s="28">
        <f t="shared" si="3"/>
        <v>50233.561250000006</v>
      </c>
      <c r="D23" s="28">
        <f t="shared" si="4"/>
        <v>76049.600000000006</v>
      </c>
      <c r="E23" s="28">
        <f t="shared" si="5"/>
        <v>61446.400000000009</v>
      </c>
      <c r="F23" s="28"/>
      <c r="G23" s="28"/>
      <c r="H23" s="28"/>
      <c r="I23" s="28">
        <v>10649.9</v>
      </c>
      <c r="J23" s="28">
        <v>10649.9</v>
      </c>
      <c r="K23" s="28">
        <v>9981.2000000000007</v>
      </c>
      <c r="L23" s="28">
        <v>11517.4</v>
      </c>
      <c r="M23" s="28">
        <v>11517.4</v>
      </c>
      <c r="N23" s="28">
        <v>6559.2</v>
      </c>
      <c r="O23" s="28">
        <v>4589.8</v>
      </c>
      <c r="P23" s="28">
        <v>4589.8</v>
      </c>
      <c r="Q23" s="28">
        <v>1621.4</v>
      </c>
      <c r="R23" s="28">
        <v>1847.4</v>
      </c>
      <c r="S23" s="28">
        <v>1847.4</v>
      </c>
      <c r="T23" s="28">
        <v>1693.2</v>
      </c>
      <c r="U23" s="28"/>
      <c r="V23" s="28"/>
      <c r="W23" s="28"/>
      <c r="X23" s="40">
        <v>620.70000000000005</v>
      </c>
      <c r="Y23" s="28">
        <v>620.70000000000005</v>
      </c>
      <c r="Z23" s="28">
        <v>0</v>
      </c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>
        <v>2780</v>
      </c>
      <c r="AL23" s="28">
        <v>2978.3</v>
      </c>
      <c r="AM23" s="28">
        <v>939</v>
      </c>
      <c r="AN23" s="28">
        <v>939</v>
      </c>
      <c r="AO23" s="28">
        <v>469.5</v>
      </c>
      <c r="AP23" s="28"/>
      <c r="AQ23" s="28">
        <v>677.5</v>
      </c>
      <c r="AR23" s="28">
        <v>338.7</v>
      </c>
      <c r="AS23" s="28"/>
      <c r="AT23" s="28"/>
      <c r="AU23" s="28"/>
      <c r="AV23" s="28"/>
      <c r="AW23" s="28">
        <v>675.8</v>
      </c>
      <c r="AX23" s="28">
        <v>675.7</v>
      </c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>
        <v>2953.8494999999998</v>
      </c>
      <c r="BO23" s="28">
        <v>2149.8000000000002</v>
      </c>
      <c r="BP23" s="28">
        <v>2135.6999999999998</v>
      </c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>
        <v>2036.4</v>
      </c>
      <c r="CD23" s="28">
        <v>2036.4</v>
      </c>
      <c r="CE23" s="28">
        <v>2141.5</v>
      </c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>
        <v>196.9</v>
      </c>
      <c r="CS23" s="28"/>
      <c r="CT23" s="28"/>
      <c r="CU23" s="28"/>
      <c r="CV23" s="28"/>
      <c r="CW23" s="28"/>
      <c r="CX23" s="28">
        <v>42.7</v>
      </c>
      <c r="CY23" s="28">
        <v>42.7</v>
      </c>
      <c r="CZ23" s="28">
        <v>42.7</v>
      </c>
      <c r="DA23" s="28"/>
      <c r="DB23" s="28"/>
      <c r="DC23" s="28"/>
      <c r="DD23" s="28"/>
      <c r="DE23" s="28"/>
      <c r="DF23" s="28"/>
      <c r="DG23" s="28"/>
      <c r="DH23" s="28">
        <v>377.7</v>
      </c>
      <c r="DI23" s="28">
        <v>377.7</v>
      </c>
      <c r="DJ23" s="28"/>
      <c r="DK23" s="28"/>
      <c r="DL23" s="28"/>
      <c r="DM23" s="28"/>
      <c r="DN23" s="28">
        <v>450</v>
      </c>
      <c r="DO23" s="28">
        <v>450</v>
      </c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>
        <v>2962.3</v>
      </c>
      <c r="EG23" s="28">
        <v>2962.3</v>
      </c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>
        <v>2531.1</v>
      </c>
      <c r="FA23" s="28">
        <v>667.4</v>
      </c>
      <c r="FB23" s="28">
        <v>216</v>
      </c>
      <c r="FC23" s="28">
        <v>5639.0370000000003</v>
      </c>
      <c r="FD23" s="28">
        <v>5639</v>
      </c>
      <c r="FE23" s="28">
        <v>3144.2</v>
      </c>
      <c r="FF23" s="28">
        <v>0</v>
      </c>
      <c r="FG23" s="28"/>
      <c r="FH23" s="28"/>
      <c r="FI23" s="28">
        <v>877.8</v>
      </c>
      <c r="FJ23" s="28">
        <v>877.8</v>
      </c>
      <c r="FK23" s="28">
        <v>479.9</v>
      </c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>
        <v>15277.5</v>
      </c>
      <c r="FW23" s="28">
        <v>14291.5</v>
      </c>
      <c r="FX23" s="28"/>
      <c r="FY23" s="28"/>
      <c r="FZ23" s="28"/>
      <c r="GA23" s="28">
        <v>246.3</v>
      </c>
      <c r="GB23" s="28">
        <v>246.3</v>
      </c>
      <c r="GC23" s="28">
        <v>246.3</v>
      </c>
      <c r="GD23" s="28"/>
      <c r="GE23" s="28">
        <v>913.6</v>
      </c>
      <c r="GF23" s="28">
        <v>557.29999999999995</v>
      </c>
      <c r="GG23" s="28"/>
      <c r="GH23" s="28"/>
      <c r="GI23" s="28"/>
      <c r="GJ23" s="28">
        <v>117.47475</v>
      </c>
      <c r="GK23" s="28">
        <v>27.5</v>
      </c>
      <c r="GL23" s="28">
        <v>0</v>
      </c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>
        <v>771.4</v>
      </c>
      <c r="GZ23" s="28">
        <v>771.4</v>
      </c>
      <c r="HA23" s="28">
        <v>771.4</v>
      </c>
      <c r="HB23" s="28">
        <v>4656.3999999999996</v>
      </c>
      <c r="HC23" s="28">
        <v>9312.7000000000007</v>
      </c>
      <c r="HD23" s="28">
        <v>9312.7000000000007</v>
      </c>
    </row>
    <row r="24" spans="1:212" ht="14">
      <c r="A24" s="32">
        <v>18</v>
      </c>
      <c r="B24" s="33" t="s">
        <v>20</v>
      </c>
      <c r="C24" s="28">
        <f t="shared" si="3"/>
        <v>53292.293570000009</v>
      </c>
      <c r="D24" s="28">
        <f t="shared" si="4"/>
        <v>106067.4</v>
      </c>
      <c r="E24" s="28">
        <f t="shared" si="5"/>
        <v>70226.100000000006</v>
      </c>
      <c r="F24" s="28">
        <v>287.89999999999998</v>
      </c>
      <c r="G24" s="28">
        <v>287.89999999999998</v>
      </c>
      <c r="H24" s="28">
        <v>287.89999999999998</v>
      </c>
      <c r="I24" s="28">
        <v>13885.5</v>
      </c>
      <c r="J24" s="28">
        <v>13885.5</v>
      </c>
      <c r="K24" s="28">
        <v>12342.5</v>
      </c>
      <c r="L24" s="28">
        <v>12522.6</v>
      </c>
      <c r="M24" s="28">
        <v>12522.6</v>
      </c>
      <c r="N24" s="28">
        <v>9875.7999999999993</v>
      </c>
      <c r="O24" s="28">
        <v>4961.5</v>
      </c>
      <c r="P24" s="28">
        <v>4961.5</v>
      </c>
      <c r="Q24" s="28">
        <v>2502.5</v>
      </c>
      <c r="R24" s="28">
        <v>2705.4</v>
      </c>
      <c r="S24" s="28">
        <v>2705.4</v>
      </c>
      <c r="T24" s="28">
        <v>1698.5</v>
      </c>
      <c r="U24" s="28"/>
      <c r="V24" s="28"/>
      <c r="W24" s="28"/>
      <c r="X24" s="40">
        <v>820.9</v>
      </c>
      <c r="Y24" s="28">
        <v>820.9</v>
      </c>
      <c r="Z24" s="28">
        <v>221.9</v>
      </c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>
        <v>18117</v>
      </c>
      <c r="AL24" s="28">
        <v>19047.599999999999</v>
      </c>
      <c r="AM24" s="28">
        <v>0</v>
      </c>
      <c r="AN24" s="28"/>
      <c r="AO24" s="28"/>
      <c r="AP24" s="28"/>
      <c r="AQ24" s="28">
        <v>939.9</v>
      </c>
      <c r="AR24" s="28">
        <v>470</v>
      </c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>
        <v>3249</v>
      </c>
      <c r="BF24" s="28">
        <v>3249</v>
      </c>
      <c r="BG24" s="28"/>
      <c r="BH24" s="28"/>
      <c r="BI24" s="28"/>
      <c r="BJ24" s="28"/>
      <c r="BK24" s="28"/>
      <c r="BL24" s="28"/>
      <c r="BM24" s="28"/>
      <c r="BN24" s="28">
        <v>0</v>
      </c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>
        <v>9984.6</v>
      </c>
      <c r="CB24" s="28"/>
      <c r="CC24" s="28">
        <v>2988.3</v>
      </c>
      <c r="CD24" s="28">
        <v>2988.3</v>
      </c>
      <c r="CE24" s="28">
        <v>2800.5</v>
      </c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>
        <v>886</v>
      </c>
      <c r="CS24" s="28"/>
      <c r="CT24" s="28"/>
      <c r="CU24" s="28"/>
      <c r="CV24" s="28"/>
      <c r="CW24" s="28"/>
      <c r="CX24" s="28">
        <v>386.1</v>
      </c>
      <c r="CY24" s="28">
        <v>386.1</v>
      </c>
      <c r="CZ24" s="28">
        <v>386.1</v>
      </c>
      <c r="DA24" s="28"/>
      <c r="DB24" s="28">
        <v>8880</v>
      </c>
      <c r="DC24" s="28">
        <v>0</v>
      </c>
      <c r="DD24" s="28"/>
      <c r="DE24" s="28"/>
      <c r="DF24" s="28"/>
      <c r="DG24" s="28"/>
      <c r="DH24" s="28">
        <v>2830.5</v>
      </c>
      <c r="DI24" s="28">
        <v>2560.5</v>
      </c>
      <c r="DJ24" s="28"/>
      <c r="DK24" s="28">
        <v>7872.2</v>
      </c>
      <c r="DL24" s="28">
        <v>7871.3</v>
      </c>
      <c r="DM24" s="28"/>
      <c r="DN24" s="28">
        <v>375</v>
      </c>
      <c r="DO24" s="28">
        <v>375</v>
      </c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>
        <v>1597.5</v>
      </c>
      <c r="EG24" s="28">
        <v>1597.5</v>
      </c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>
        <v>1414</v>
      </c>
      <c r="FA24" s="28">
        <v>303.39999999999998</v>
      </c>
      <c r="FB24" s="28">
        <v>117.3</v>
      </c>
      <c r="FC24" s="28">
        <v>5639.0370000000003</v>
      </c>
      <c r="FD24" s="28">
        <v>5639</v>
      </c>
      <c r="FE24" s="28">
        <v>1047.4000000000001</v>
      </c>
      <c r="FF24" s="28">
        <v>0</v>
      </c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>
        <v>687.6</v>
      </c>
      <c r="GF24" s="28">
        <v>458.4</v>
      </c>
      <c r="GG24" s="28"/>
      <c r="GH24" s="28"/>
      <c r="GI24" s="28"/>
      <c r="GJ24" s="28">
        <v>15.65657</v>
      </c>
      <c r="GK24" s="28">
        <v>3.7</v>
      </c>
      <c r="GL24" s="28">
        <v>0</v>
      </c>
      <c r="GM24" s="28">
        <v>34.299999999999997</v>
      </c>
      <c r="GN24" s="28">
        <v>250.9</v>
      </c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>
        <v>213.5</v>
      </c>
      <c r="GZ24" s="28">
        <v>213.5</v>
      </c>
      <c r="HA24" s="28">
        <v>0</v>
      </c>
      <c r="HB24" s="28">
        <v>3282.6</v>
      </c>
      <c r="HC24" s="28">
        <v>6565.4</v>
      </c>
      <c r="HD24" s="28">
        <v>6565.4</v>
      </c>
    </row>
    <row r="25" spans="1:212" ht="12.75" customHeight="1">
      <c r="A25" s="32">
        <v>19</v>
      </c>
      <c r="B25" s="33" t="s">
        <v>21</v>
      </c>
      <c r="C25" s="28">
        <f t="shared" si="3"/>
        <v>99769.609879999989</v>
      </c>
      <c r="D25" s="28">
        <f t="shared" si="4"/>
        <v>138559</v>
      </c>
      <c r="E25" s="28">
        <f t="shared" si="5"/>
        <v>96091</v>
      </c>
      <c r="F25" s="28"/>
      <c r="G25" s="28"/>
      <c r="H25" s="28"/>
      <c r="I25" s="28">
        <v>24796.799999999999</v>
      </c>
      <c r="J25" s="28">
        <v>24796.799999999999</v>
      </c>
      <c r="K25" s="28">
        <v>9558</v>
      </c>
      <c r="L25" s="28">
        <v>21926.2</v>
      </c>
      <c r="M25" s="28">
        <v>21926.2</v>
      </c>
      <c r="N25" s="28">
        <v>17114.8</v>
      </c>
      <c r="O25" s="28">
        <v>6260.1</v>
      </c>
      <c r="P25" s="28">
        <v>7449.7</v>
      </c>
      <c r="Q25" s="28">
        <v>6574.7</v>
      </c>
      <c r="R25" s="28">
        <v>3499.1</v>
      </c>
      <c r="S25" s="28">
        <v>3499.1</v>
      </c>
      <c r="T25" s="28">
        <v>2694</v>
      </c>
      <c r="U25" s="28"/>
      <c r="V25" s="28"/>
      <c r="W25" s="28"/>
      <c r="X25" s="40">
        <v>1719.5</v>
      </c>
      <c r="Y25" s="28">
        <v>1719.5</v>
      </c>
      <c r="Z25" s="28">
        <v>1719.5</v>
      </c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>
        <v>4050.8</v>
      </c>
      <c r="AL25" s="28">
        <v>2098.8000000000002</v>
      </c>
      <c r="AM25" s="28">
        <v>1330</v>
      </c>
      <c r="AN25" s="28">
        <v>1330</v>
      </c>
      <c r="AO25" s="28">
        <v>665</v>
      </c>
      <c r="AP25" s="28"/>
      <c r="AQ25" s="28">
        <v>1780.2</v>
      </c>
      <c r="AR25" s="28">
        <v>267</v>
      </c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>
        <v>10974</v>
      </c>
      <c r="BJ25" s="28">
        <v>10974</v>
      </c>
      <c r="BK25" s="28"/>
      <c r="BL25" s="28"/>
      <c r="BM25" s="28"/>
      <c r="BN25" s="28">
        <v>6353.0402999999997</v>
      </c>
      <c r="BO25" s="28">
        <v>6353</v>
      </c>
      <c r="BP25" s="28">
        <v>5403</v>
      </c>
      <c r="BQ25" s="28"/>
      <c r="BR25" s="28">
        <v>6951.2</v>
      </c>
      <c r="BS25" s="28">
        <v>1686.9</v>
      </c>
      <c r="BT25" s="28"/>
      <c r="BU25" s="28"/>
      <c r="BV25" s="28"/>
      <c r="BW25" s="28"/>
      <c r="BX25" s="28"/>
      <c r="BY25" s="28"/>
      <c r="BZ25" s="28"/>
      <c r="CA25" s="28"/>
      <c r="CB25" s="28"/>
      <c r="CC25" s="28">
        <v>4677.2</v>
      </c>
      <c r="CD25" s="28">
        <v>4677.2</v>
      </c>
      <c r="CE25" s="28">
        <v>4447.8</v>
      </c>
      <c r="CF25" s="28"/>
      <c r="CG25" s="28">
        <v>230.5</v>
      </c>
      <c r="CH25" s="28">
        <v>0</v>
      </c>
      <c r="CI25" s="28"/>
      <c r="CJ25" s="28"/>
      <c r="CK25" s="28"/>
      <c r="CL25" s="28"/>
      <c r="CM25" s="28"/>
      <c r="CN25" s="28"/>
      <c r="CO25" s="28"/>
      <c r="CP25" s="28"/>
      <c r="CQ25" s="28"/>
      <c r="CR25" s="28">
        <v>590.5</v>
      </c>
      <c r="CS25" s="28"/>
      <c r="CT25" s="28"/>
      <c r="CU25" s="28"/>
      <c r="CV25" s="28"/>
      <c r="CW25" s="28"/>
      <c r="CX25" s="28">
        <v>69.7</v>
      </c>
      <c r="CY25" s="28">
        <v>69.7</v>
      </c>
      <c r="CZ25" s="28">
        <v>69.7</v>
      </c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>
        <v>75</v>
      </c>
      <c r="DO25" s="28">
        <v>75</v>
      </c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>
        <v>3731.3</v>
      </c>
      <c r="EG25" s="28">
        <v>3731.3</v>
      </c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>
        <v>3520.9</v>
      </c>
      <c r="FA25" s="28">
        <v>1683.7</v>
      </c>
      <c r="FB25" s="28">
        <v>571.70000000000005</v>
      </c>
      <c r="FC25" s="28">
        <v>10927.512000000001</v>
      </c>
      <c r="FD25" s="28">
        <v>10927.5</v>
      </c>
      <c r="FE25" s="28">
        <v>5634.6</v>
      </c>
      <c r="FF25" s="28">
        <v>0</v>
      </c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>
        <v>2318</v>
      </c>
      <c r="GF25" s="28">
        <v>1545.4</v>
      </c>
      <c r="GG25" s="28"/>
      <c r="GH25" s="28"/>
      <c r="GI25" s="28"/>
      <c r="GJ25" s="28">
        <v>195.75757999999999</v>
      </c>
      <c r="GK25" s="28">
        <v>45.8</v>
      </c>
      <c r="GL25" s="28">
        <v>0</v>
      </c>
      <c r="GM25" s="28">
        <v>3631.3</v>
      </c>
      <c r="GN25" s="28">
        <v>3883.7</v>
      </c>
      <c r="GO25" s="28">
        <v>1173.7</v>
      </c>
      <c r="GP25" s="28"/>
      <c r="GQ25" s="28"/>
      <c r="GR25" s="28"/>
      <c r="GS25" s="28"/>
      <c r="GT25" s="28"/>
      <c r="GU25" s="28"/>
      <c r="GV25" s="28"/>
      <c r="GW25" s="28"/>
      <c r="GX25" s="28"/>
      <c r="GY25" s="28">
        <v>458.1</v>
      </c>
      <c r="GZ25" s="28">
        <v>458.1</v>
      </c>
      <c r="HA25" s="28">
        <v>458.1</v>
      </c>
      <c r="HB25" s="28">
        <v>9813.9</v>
      </c>
      <c r="HC25" s="28">
        <v>19628</v>
      </c>
      <c r="HD25" s="28">
        <v>19628</v>
      </c>
    </row>
    <row r="26" spans="1:212" ht="14">
      <c r="A26" s="32">
        <v>20</v>
      </c>
      <c r="B26" s="33" t="s">
        <v>22</v>
      </c>
      <c r="C26" s="28">
        <f t="shared" si="3"/>
        <v>70833.348770000011</v>
      </c>
      <c r="D26" s="28">
        <f t="shared" si="4"/>
        <v>146212.80000000002</v>
      </c>
      <c r="E26" s="28">
        <f t="shared" si="5"/>
        <v>135678.89999999997</v>
      </c>
      <c r="F26" s="28"/>
      <c r="G26" s="28"/>
      <c r="H26" s="28"/>
      <c r="I26" s="28">
        <v>18713.099999999999</v>
      </c>
      <c r="J26" s="28">
        <v>27972.2</v>
      </c>
      <c r="K26" s="28">
        <v>27692</v>
      </c>
      <c r="L26" s="28">
        <v>12982.9</v>
      </c>
      <c r="M26" s="28">
        <v>12982.9</v>
      </c>
      <c r="N26" s="28">
        <v>9666.7999999999993</v>
      </c>
      <c r="O26" s="28">
        <v>4966.5</v>
      </c>
      <c r="P26" s="28">
        <v>4966.5</v>
      </c>
      <c r="Q26" s="28">
        <v>4676.8</v>
      </c>
      <c r="R26" s="28">
        <v>2913.8</v>
      </c>
      <c r="S26" s="28">
        <v>2913.8</v>
      </c>
      <c r="T26" s="28">
        <v>2405.9</v>
      </c>
      <c r="U26" s="28"/>
      <c r="V26" s="28"/>
      <c r="W26" s="28"/>
      <c r="X26" s="40">
        <v>428.6</v>
      </c>
      <c r="Y26" s="28">
        <v>428.6</v>
      </c>
      <c r="Z26" s="28">
        <v>428.6</v>
      </c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>
        <v>26960.799999999999</v>
      </c>
      <c r="AL26" s="28">
        <v>28405.4</v>
      </c>
      <c r="AM26" s="28">
        <v>988</v>
      </c>
      <c r="AN26" s="28">
        <v>988</v>
      </c>
      <c r="AO26" s="28">
        <v>494</v>
      </c>
      <c r="AP26" s="28"/>
      <c r="AQ26" s="28">
        <v>919.3</v>
      </c>
      <c r="AR26" s="28">
        <v>137.9</v>
      </c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>
        <v>3306.4360999999999</v>
      </c>
      <c r="BO26" s="28">
        <v>3306.4</v>
      </c>
      <c r="BP26" s="28">
        <v>2208.8000000000002</v>
      </c>
      <c r="BQ26" s="28"/>
      <c r="BR26" s="28"/>
      <c r="BS26" s="28"/>
      <c r="BT26" s="28">
        <v>4239.6000000000004</v>
      </c>
      <c r="BU26" s="28">
        <v>4239.6000000000004</v>
      </c>
      <c r="BV26" s="28">
        <v>4037.3</v>
      </c>
      <c r="BW26" s="28"/>
      <c r="BX26" s="28"/>
      <c r="BY26" s="28"/>
      <c r="BZ26" s="28"/>
      <c r="CA26" s="28"/>
      <c r="CB26" s="28"/>
      <c r="CC26" s="28">
        <v>3394.1</v>
      </c>
      <c r="CD26" s="28">
        <v>3394.1</v>
      </c>
      <c r="CE26" s="28">
        <v>3459.4</v>
      </c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>
        <v>885.9</v>
      </c>
      <c r="CS26" s="28"/>
      <c r="CT26" s="28"/>
      <c r="CU26" s="28"/>
      <c r="CV26" s="28"/>
      <c r="CW26" s="28"/>
      <c r="CX26" s="28">
        <v>75.5</v>
      </c>
      <c r="CY26" s="28">
        <v>75.5</v>
      </c>
      <c r="CZ26" s="28">
        <v>75.5</v>
      </c>
      <c r="DA26" s="28"/>
      <c r="DB26" s="28"/>
      <c r="DC26" s="28"/>
      <c r="DD26" s="28"/>
      <c r="DE26" s="28"/>
      <c r="DF26" s="28"/>
      <c r="DG26" s="28"/>
      <c r="DH26" s="28">
        <v>1868.2</v>
      </c>
      <c r="DI26" s="28">
        <v>1628</v>
      </c>
      <c r="DJ26" s="28"/>
      <c r="DK26" s="28"/>
      <c r="DL26" s="28"/>
      <c r="DM26" s="28"/>
      <c r="DN26" s="28">
        <v>75</v>
      </c>
      <c r="DO26" s="28">
        <v>75</v>
      </c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>
        <v>3608.2</v>
      </c>
      <c r="EG26" s="28">
        <v>3608.2</v>
      </c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>
        <v>3224</v>
      </c>
      <c r="FA26" s="28">
        <v>1061.8</v>
      </c>
      <c r="FB26" s="28">
        <v>437.9</v>
      </c>
      <c r="FC26" s="28">
        <v>6815.0460000000003</v>
      </c>
      <c r="FD26" s="28">
        <v>6815</v>
      </c>
      <c r="FE26" s="28">
        <v>3473.6</v>
      </c>
      <c r="FF26" s="28">
        <v>0</v>
      </c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>
        <v>28565.5</v>
      </c>
      <c r="FW26" s="28">
        <v>28565.5</v>
      </c>
      <c r="FX26" s="28"/>
      <c r="FY26" s="28"/>
      <c r="FZ26" s="28"/>
      <c r="GA26" s="28">
        <v>246.3</v>
      </c>
      <c r="GB26" s="28">
        <v>246.3</v>
      </c>
      <c r="GC26" s="28">
        <v>243.9</v>
      </c>
      <c r="GD26" s="28"/>
      <c r="GE26" s="28">
        <v>1816.1</v>
      </c>
      <c r="GF26" s="28">
        <v>1210.8</v>
      </c>
      <c r="GG26" s="28"/>
      <c r="GH26" s="28"/>
      <c r="GI26" s="28"/>
      <c r="GJ26" s="28">
        <v>156.66667000000001</v>
      </c>
      <c r="GK26" s="28">
        <v>36.6</v>
      </c>
      <c r="GL26" s="28">
        <v>5</v>
      </c>
      <c r="GM26" s="28">
        <v>1370.5</v>
      </c>
      <c r="GN26" s="28">
        <v>1370.5</v>
      </c>
      <c r="GO26" s="28">
        <v>1140.7</v>
      </c>
      <c r="GP26" s="28"/>
      <c r="GQ26" s="28"/>
      <c r="GR26" s="28"/>
      <c r="GS26" s="28"/>
      <c r="GT26" s="28"/>
      <c r="GU26" s="28"/>
      <c r="GV26" s="28"/>
      <c r="GW26" s="28"/>
      <c r="GX26" s="28"/>
      <c r="GY26" s="28">
        <v>650.9</v>
      </c>
      <c r="GZ26" s="28">
        <v>650.9</v>
      </c>
      <c r="HA26" s="28">
        <v>650.9</v>
      </c>
      <c r="HB26" s="28">
        <v>5475.5</v>
      </c>
      <c r="HC26" s="28">
        <v>10951</v>
      </c>
      <c r="HD26" s="28">
        <v>10951</v>
      </c>
    </row>
    <row r="27" spans="1:212" ht="12.75" customHeight="1">
      <c r="A27" s="32">
        <v>21</v>
      </c>
      <c r="B27" s="33" t="s">
        <v>23</v>
      </c>
      <c r="C27" s="28">
        <f t="shared" si="3"/>
        <v>63901.787489999988</v>
      </c>
      <c r="D27" s="28">
        <f t="shared" si="4"/>
        <v>138603.29999999999</v>
      </c>
      <c r="E27" s="28">
        <f t="shared" si="5"/>
        <v>95479.099999999991</v>
      </c>
      <c r="F27" s="28"/>
      <c r="G27" s="28"/>
      <c r="H27" s="28"/>
      <c r="I27" s="28">
        <v>9411.1</v>
      </c>
      <c r="J27" s="28">
        <v>10427.4</v>
      </c>
      <c r="K27" s="28">
        <v>4869.2</v>
      </c>
      <c r="L27" s="28">
        <v>9751.2999999999993</v>
      </c>
      <c r="M27" s="28">
        <v>9751.2999999999993</v>
      </c>
      <c r="N27" s="28">
        <v>9751.2999999999993</v>
      </c>
      <c r="O27" s="28">
        <v>7230.3</v>
      </c>
      <c r="P27" s="28">
        <v>7230.3</v>
      </c>
      <c r="Q27" s="28">
        <v>7230.3</v>
      </c>
      <c r="R27" s="28">
        <v>2462.6999999999998</v>
      </c>
      <c r="S27" s="28">
        <v>2462.6999999999998</v>
      </c>
      <c r="T27" s="28">
        <v>2462.6999999999998</v>
      </c>
      <c r="U27" s="28"/>
      <c r="V27" s="28"/>
      <c r="W27" s="28"/>
      <c r="X27" s="40">
        <v>561.79999999999995</v>
      </c>
      <c r="Y27" s="28">
        <v>561.79999999999995</v>
      </c>
      <c r="Z27" s="28">
        <v>0</v>
      </c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>
        <v>22228.799999999999</v>
      </c>
      <c r="AL27" s="28">
        <v>18789.7</v>
      </c>
      <c r="AM27" s="28">
        <v>958.1</v>
      </c>
      <c r="AN27" s="28">
        <v>958.1</v>
      </c>
      <c r="AO27" s="28">
        <v>479.1</v>
      </c>
      <c r="AP27" s="28"/>
      <c r="AQ27" s="28">
        <v>690.3</v>
      </c>
      <c r="AR27" s="28">
        <v>345.2</v>
      </c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>
        <v>3062.4319999999998</v>
      </c>
      <c r="BO27" s="28">
        <v>3062.4</v>
      </c>
      <c r="BP27" s="28">
        <v>3062.4</v>
      </c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>
        <v>6109.4</v>
      </c>
      <c r="CD27" s="28">
        <v>6109.4</v>
      </c>
      <c r="CE27" s="28">
        <v>5600.9</v>
      </c>
      <c r="CF27" s="28"/>
      <c r="CG27" s="28"/>
      <c r="CH27" s="28"/>
      <c r="CI27" s="28"/>
      <c r="CJ27" s="28"/>
      <c r="CK27" s="28"/>
      <c r="CL27" s="28">
        <v>4773.6000000000004</v>
      </c>
      <c r="CM27" s="28">
        <v>4773.6000000000004</v>
      </c>
      <c r="CN27" s="28">
        <v>0</v>
      </c>
      <c r="CO27" s="28"/>
      <c r="CP27" s="28"/>
      <c r="CQ27" s="28"/>
      <c r="CR27" s="28"/>
      <c r="CS27" s="28"/>
      <c r="CT27" s="28"/>
      <c r="CU27" s="28"/>
      <c r="CV27" s="28"/>
      <c r="CW27" s="28"/>
      <c r="CX27" s="28">
        <v>59.1</v>
      </c>
      <c r="CY27" s="28">
        <v>59.1</v>
      </c>
      <c r="CZ27" s="28">
        <v>59.1</v>
      </c>
      <c r="DA27" s="28"/>
      <c r="DB27" s="28">
        <v>7696</v>
      </c>
      <c r="DC27" s="28">
        <v>4417.2</v>
      </c>
      <c r="DD27" s="28"/>
      <c r="DE27" s="28"/>
      <c r="DF27" s="28"/>
      <c r="DG27" s="28"/>
      <c r="DH27" s="28">
        <v>1815.9</v>
      </c>
      <c r="DI27" s="28">
        <v>1815.9</v>
      </c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>
        <v>15454.8</v>
      </c>
      <c r="DU27" s="28">
        <v>6384.1</v>
      </c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>
        <v>2994.4</v>
      </c>
      <c r="EG27" s="28">
        <v>2994.4</v>
      </c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>
        <v>2600.6999999999998</v>
      </c>
      <c r="FA27" s="28">
        <v>591.6</v>
      </c>
      <c r="FB27" s="28">
        <v>216.7</v>
      </c>
      <c r="FC27" s="28">
        <v>6607.9059999999999</v>
      </c>
      <c r="FD27" s="28">
        <v>6607.9</v>
      </c>
      <c r="FE27" s="28">
        <v>3182.6</v>
      </c>
      <c r="FF27" s="28">
        <v>2739.5</v>
      </c>
      <c r="FG27" s="28">
        <v>2739.5</v>
      </c>
      <c r="FH27" s="28">
        <v>2568.6999999999998</v>
      </c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>
        <v>17638.099999999999</v>
      </c>
      <c r="FW27" s="28">
        <v>8293.5</v>
      </c>
      <c r="FX27" s="28"/>
      <c r="FY27" s="28"/>
      <c r="FZ27" s="28"/>
      <c r="GA27" s="28">
        <v>277.10000000000002</v>
      </c>
      <c r="GB27" s="28">
        <v>277.10000000000002</v>
      </c>
      <c r="GC27" s="28">
        <v>277.10000000000002</v>
      </c>
      <c r="GD27" s="28"/>
      <c r="GE27" s="28">
        <v>2263.6</v>
      </c>
      <c r="GF27" s="28">
        <v>1508.7</v>
      </c>
      <c r="GG27" s="28"/>
      <c r="GH27" s="28"/>
      <c r="GI27" s="28"/>
      <c r="GJ27" s="28">
        <v>234.94949</v>
      </c>
      <c r="GK27" s="28">
        <v>54.9</v>
      </c>
      <c r="GL27" s="28">
        <v>0</v>
      </c>
      <c r="GM27" s="28">
        <v>984.1</v>
      </c>
      <c r="GN27" s="28">
        <v>984</v>
      </c>
      <c r="GO27" s="28">
        <v>0</v>
      </c>
      <c r="GP27" s="28"/>
      <c r="GQ27" s="28"/>
      <c r="GR27" s="28"/>
      <c r="GS27" s="28"/>
      <c r="GT27" s="28"/>
      <c r="GU27" s="28"/>
      <c r="GV27" s="28"/>
      <c r="GW27" s="28"/>
      <c r="GX27" s="28"/>
      <c r="GY27" s="28">
        <v>985</v>
      </c>
      <c r="GZ27" s="28">
        <v>985</v>
      </c>
      <c r="HA27" s="28">
        <v>985</v>
      </c>
      <c r="HB27" s="28">
        <v>5092.7</v>
      </c>
      <c r="HC27" s="28">
        <v>10185.299999999999</v>
      </c>
      <c r="HD27" s="28">
        <v>10185.299999999999</v>
      </c>
    </row>
    <row r="28" spans="1:212" s="25" customFormat="1" ht="21.75" customHeight="1">
      <c r="A28" s="53"/>
      <c r="B28" s="35" t="s">
        <v>96</v>
      </c>
      <c r="C28" s="41">
        <f t="shared" ref="C28" si="6">SUM(C29:C33)</f>
        <v>2743952.2882000003</v>
      </c>
      <c r="D28" s="41">
        <f t="shared" ref="D28" si="7">SUM(D29:D33)</f>
        <v>3425844.9000000004</v>
      </c>
      <c r="E28" s="41">
        <f t="shared" ref="E28" si="8">SUM(E29:E33)</f>
        <v>2179580.1</v>
      </c>
      <c r="F28" s="41">
        <f t="shared" ref="F28:HD28" si="9">SUM(F29:F33)</f>
        <v>0</v>
      </c>
      <c r="G28" s="41">
        <f t="shared" si="9"/>
        <v>0</v>
      </c>
      <c r="H28" s="41">
        <f t="shared" si="9"/>
        <v>0</v>
      </c>
      <c r="I28" s="41">
        <f t="shared" si="9"/>
        <v>0</v>
      </c>
      <c r="J28" s="41">
        <f t="shared" si="9"/>
        <v>0</v>
      </c>
      <c r="K28" s="41">
        <f t="shared" si="9"/>
        <v>0</v>
      </c>
      <c r="L28" s="41">
        <f t="shared" si="9"/>
        <v>0</v>
      </c>
      <c r="M28" s="41">
        <f t="shared" si="9"/>
        <v>0</v>
      </c>
      <c r="N28" s="41">
        <f t="shared" si="9"/>
        <v>0</v>
      </c>
      <c r="O28" s="41">
        <f t="shared" si="9"/>
        <v>0</v>
      </c>
      <c r="P28" s="41">
        <f t="shared" si="9"/>
        <v>0</v>
      </c>
      <c r="Q28" s="41">
        <f t="shared" si="9"/>
        <v>0</v>
      </c>
      <c r="R28" s="41">
        <f t="shared" si="9"/>
        <v>0</v>
      </c>
      <c r="S28" s="41">
        <f t="shared" si="9"/>
        <v>0</v>
      </c>
      <c r="T28" s="41">
        <f t="shared" si="9"/>
        <v>0</v>
      </c>
      <c r="U28" s="41">
        <f t="shared" si="9"/>
        <v>100000</v>
      </c>
      <c r="V28" s="41">
        <f t="shared" si="9"/>
        <v>119565.30000000002</v>
      </c>
      <c r="W28" s="41">
        <f t="shared" si="9"/>
        <v>69136.799999999988</v>
      </c>
      <c r="X28" s="41">
        <f t="shared" si="9"/>
        <v>82652.2</v>
      </c>
      <c r="Y28" s="41">
        <f t="shared" si="9"/>
        <v>82652.2</v>
      </c>
      <c r="Z28" s="41">
        <f t="shared" si="9"/>
        <v>47104.399999999994</v>
      </c>
      <c r="AA28" s="41">
        <f t="shared" si="9"/>
        <v>100000</v>
      </c>
      <c r="AB28" s="41">
        <f t="shared" si="9"/>
        <v>106478.2</v>
      </c>
      <c r="AC28" s="41">
        <f t="shared" si="9"/>
        <v>42742.1</v>
      </c>
      <c r="AD28" s="41">
        <f t="shared" si="9"/>
        <v>1046595</v>
      </c>
      <c r="AE28" s="41">
        <f t="shared" si="9"/>
        <v>1056595</v>
      </c>
      <c r="AF28" s="41">
        <f t="shared" si="9"/>
        <v>667653.80000000005</v>
      </c>
      <c r="AG28" s="41">
        <f t="shared" si="9"/>
        <v>133162.90000000002</v>
      </c>
      <c r="AH28" s="41">
        <f t="shared" si="9"/>
        <v>198041.4</v>
      </c>
      <c r="AI28" s="41">
        <f t="shared" si="9"/>
        <v>87673.4</v>
      </c>
      <c r="AJ28" s="41">
        <f t="shared" si="9"/>
        <v>0</v>
      </c>
      <c r="AK28" s="41">
        <f t="shared" si="9"/>
        <v>29215.200000000001</v>
      </c>
      <c r="AL28" s="41">
        <f t="shared" si="9"/>
        <v>9821.9</v>
      </c>
      <c r="AM28" s="41">
        <f t="shared" si="9"/>
        <v>0</v>
      </c>
      <c r="AN28" s="41">
        <f t="shared" si="9"/>
        <v>0</v>
      </c>
      <c r="AO28" s="41">
        <f t="shared" si="9"/>
        <v>0</v>
      </c>
      <c r="AP28" s="41">
        <f t="shared" si="9"/>
        <v>0</v>
      </c>
      <c r="AQ28" s="41">
        <f t="shared" si="9"/>
        <v>0</v>
      </c>
      <c r="AR28" s="41">
        <f t="shared" si="9"/>
        <v>0</v>
      </c>
      <c r="AS28" s="41">
        <f t="shared" si="9"/>
        <v>0</v>
      </c>
      <c r="AT28" s="41">
        <f t="shared" si="9"/>
        <v>0</v>
      </c>
      <c r="AU28" s="41">
        <f t="shared" si="9"/>
        <v>0</v>
      </c>
      <c r="AV28" s="41">
        <f t="shared" si="9"/>
        <v>17371.900000000001</v>
      </c>
      <c r="AW28" s="41">
        <f t="shared" si="9"/>
        <v>29700.399999999998</v>
      </c>
      <c r="AX28" s="41">
        <f t="shared" si="9"/>
        <v>24075.399999999998</v>
      </c>
      <c r="AY28" s="41">
        <f t="shared" si="9"/>
        <v>0</v>
      </c>
      <c r="AZ28" s="41">
        <f t="shared" si="9"/>
        <v>0</v>
      </c>
      <c r="BA28" s="41">
        <f t="shared" si="9"/>
        <v>0</v>
      </c>
      <c r="BB28" s="41">
        <f t="shared" si="9"/>
        <v>0</v>
      </c>
      <c r="BC28" s="41">
        <f t="shared" si="9"/>
        <v>0</v>
      </c>
      <c r="BD28" s="41">
        <f t="shared" si="9"/>
        <v>0</v>
      </c>
      <c r="BE28" s="41">
        <f t="shared" si="9"/>
        <v>5678.4</v>
      </c>
      <c r="BF28" s="41">
        <f t="shared" si="9"/>
        <v>5616</v>
      </c>
      <c r="BG28" s="41">
        <f t="shared" si="9"/>
        <v>0</v>
      </c>
      <c r="BH28" s="41">
        <f t="shared" si="9"/>
        <v>0</v>
      </c>
      <c r="BI28" s="41">
        <f t="shared" si="9"/>
        <v>0</v>
      </c>
      <c r="BJ28" s="41">
        <f t="shared" si="9"/>
        <v>0</v>
      </c>
      <c r="BK28" s="41">
        <f t="shared" si="9"/>
        <v>0</v>
      </c>
      <c r="BL28" s="41">
        <f t="shared" si="9"/>
        <v>0</v>
      </c>
      <c r="BM28" s="41">
        <f t="shared" si="9"/>
        <v>0</v>
      </c>
      <c r="BN28" s="41">
        <f t="shared" si="9"/>
        <v>213679.64619999999</v>
      </c>
      <c r="BO28" s="41">
        <f t="shared" si="9"/>
        <v>216748.19999999998</v>
      </c>
      <c r="BP28" s="41">
        <f t="shared" si="9"/>
        <v>151650.5</v>
      </c>
      <c r="BQ28" s="41">
        <f t="shared" si="9"/>
        <v>0</v>
      </c>
      <c r="BR28" s="41">
        <f t="shared" si="9"/>
        <v>51688</v>
      </c>
      <c r="BS28" s="41">
        <f t="shared" si="9"/>
        <v>2599.1</v>
      </c>
      <c r="BT28" s="41">
        <f t="shared" si="9"/>
        <v>0</v>
      </c>
      <c r="BU28" s="41">
        <f t="shared" si="9"/>
        <v>0</v>
      </c>
      <c r="BV28" s="41">
        <f t="shared" si="9"/>
        <v>0</v>
      </c>
      <c r="BW28" s="41">
        <f t="shared" si="9"/>
        <v>0</v>
      </c>
      <c r="BX28" s="41">
        <f t="shared" si="9"/>
        <v>0</v>
      </c>
      <c r="BY28" s="41">
        <f t="shared" si="9"/>
        <v>4972.6000000000004</v>
      </c>
      <c r="BZ28" s="41">
        <f t="shared" si="9"/>
        <v>0</v>
      </c>
      <c r="CA28" s="41">
        <f t="shared" si="9"/>
        <v>0</v>
      </c>
      <c r="CB28" s="41">
        <f t="shared" si="9"/>
        <v>0</v>
      </c>
      <c r="CC28" s="41">
        <f t="shared" si="9"/>
        <v>141197.40000000002</v>
      </c>
      <c r="CD28" s="41">
        <f t="shared" si="9"/>
        <v>141197.40000000002</v>
      </c>
      <c r="CE28" s="41">
        <f t="shared" si="9"/>
        <v>143271.79999999999</v>
      </c>
      <c r="CF28" s="41">
        <f t="shared" si="9"/>
        <v>2040.8</v>
      </c>
      <c r="CG28" s="41">
        <f t="shared" si="9"/>
        <v>10615.800000000001</v>
      </c>
      <c r="CH28" s="41">
        <f t="shared" si="9"/>
        <v>0</v>
      </c>
      <c r="CI28" s="41">
        <f t="shared" si="9"/>
        <v>0</v>
      </c>
      <c r="CJ28" s="41">
        <f t="shared" si="9"/>
        <v>0</v>
      </c>
      <c r="CK28" s="41">
        <f t="shared" si="9"/>
        <v>0</v>
      </c>
      <c r="CL28" s="41">
        <f t="shared" si="9"/>
        <v>0</v>
      </c>
      <c r="CM28" s="41">
        <f t="shared" si="9"/>
        <v>0</v>
      </c>
      <c r="CN28" s="41">
        <f t="shared" si="9"/>
        <v>0</v>
      </c>
      <c r="CO28" s="41">
        <f t="shared" si="9"/>
        <v>147991</v>
      </c>
      <c r="CP28" s="41">
        <f t="shared" si="9"/>
        <v>147991</v>
      </c>
      <c r="CQ28" s="41">
        <f t="shared" si="9"/>
        <v>0</v>
      </c>
      <c r="CR28" s="41">
        <f t="shared" si="9"/>
        <v>3737</v>
      </c>
      <c r="CS28" s="41">
        <f t="shared" si="9"/>
        <v>0</v>
      </c>
      <c r="CT28" s="41">
        <f t="shared" si="9"/>
        <v>0</v>
      </c>
      <c r="CU28" s="41">
        <f t="shared" si="9"/>
        <v>0</v>
      </c>
      <c r="CV28" s="41">
        <f t="shared" si="9"/>
        <v>0</v>
      </c>
      <c r="CW28" s="41">
        <f t="shared" si="9"/>
        <v>0</v>
      </c>
      <c r="CX28" s="41">
        <f t="shared" si="9"/>
        <v>475.09999999999997</v>
      </c>
      <c r="CY28" s="41">
        <f t="shared" si="9"/>
        <v>475.09999999999997</v>
      </c>
      <c r="CZ28" s="41">
        <f t="shared" si="9"/>
        <v>475.09999999999997</v>
      </c>
      <c r="DA28" s="41">
        <f t="shared" si="9"/>
        <v>20314.3</v>
      </c>
      <c r="DB28" s="41">
        <f t="shared" si="9"/>
        <v>25774.3</v>
      </c>
      <c r="DC28" s="41">
        <f t="shared" si="9"/>
        <v>5460</v>
      </c>
      <c r="DD28" s="41">
        <f t="shared" si="9"/>
        <v>8104.9</v>
      </c>
      <c r="DE28" s="41">
        <f t="shared" si="9"/>
        <v>18070.3</v>
      </c>
      <c r="DF28" s="41">
        <f t="shared" si="9"/>
        <v>7707</v>
      </c>
      <c r="DG28" s="41">
        <f t="shared" si="9"/>
        <v>0</v>
      </c>
      <c r="DH28" s="41">
        <f t="shared" si="9"/>
        <v>538.79999999999995</v>
      </c>
      <c r="DI28" s="41">
        <f t="shared" si="9"/>
        <v>538.79999999999995</v>
      </c>
      <c r="DJ28" s="41">
        <f t="shared" si="9"/>
        <v>0</v>
      </c>
      <c r="DK28" s="41">
        <f t="shared" si="9"/>
        <v>0</v>
      </c>
      <c r="DL28" s="41">
        <f t="shared" si="9"/>
        <v>0</v>
      </c>
      <c r="DM28" s="41">
        <f t="shared" si="9"/>
        <v>0</v>
      </c>
      <c r="DN28" s="41">
        <f t="shared" si="9"/>
        <v>0</v>
      </c>
      <c r="DO28" s="41">
        <f t="shared" si="9"/>
        <v>0</v>
      </c>
      <c r="DP28" s="41">
        <f t="shared" si="9"/>
        <v>0</v>
      </c>
      <c r="DQ28" s="41">
        <f t="shared" si="9"/>
        <v>10101</v>
      </c>
      <c r="DR28" s="41">
        <f t="shared" si="9"/>
        <v>3502.3</v>
      </c>
      <c r="DS28" s="41">
        <f t="shared" si="9"/>
        <v>0</v>
      </c>
      <c r="DT28" s="41">
        <f t="shared" si="9"/>
        <v>6028.2</v>
      </c>
      <c r="DU28" s="41">
        <f t="shared" si="9"/>
        <v>6028.2</v>
      </c>
      <c r="DV28" s="41">
        <f t="shared" si="9"/>
        <v>0</v>
      </c>
      <c r="DW28" s="41">
        <f t="shared" si="9"/>
        <v>16488.2</v>
      </c>
      <c r="DX28" s="41">
        <f t="shared" si="9"/>
        <v>824.4</v>
      </c>
      <c r="DY28" s="41">
        <f t="shared" si="9"/>
        <v>0</v>
      </c>
      <c r="DZ28" s="41">
        <f t="shared" si="9"/>
        <v>0</v>
      </c>
      <c r="EA28" s="41">
        <f t="shared" si="9"/>
        <v>0</v>
      </c>
      <c r="EB28" s="41">
        <f t="shared" si="9"/>
        <v>0</v>
      </c>
      <c r="EC28" s="41">
        <f t="shared" si="9"/>
        <v>0</v>
      </c>
      <c r="ED28" s="41">
        <f t="shared" si="9"/>
        <v>0</v>
      </c>
      <c r="EE28" s="41">
        <f t="shared" si="9"/>
        <v>0</v>
      </c>
      <c r="EF28" s="41">
        <f t="shared" si="9"/>
        <v>29454.299999999996</v>
      </c>
      <c r="EG28" s="41">
        <f t="shared" si="9"/>
        <v>29454.299999999996</v>
      </c>
      <c r="EH28" s="41">
        <f t="shared" si="9"/>
        <v>0</v>
      </c>
      <c r="EI28" s="41">
        <f t="shared" si="9"/>
        <v>0</v>
      </c>
      <c r="EJ28" s="41">
        <f t="shared" si="9"/>
        <v>0</v>
      </c>
      <c r="EK28" s="41">
        <f t="shared" si="9"/>
        <v>36325.199999999997</v>
      </c>
      <c r="EL28" s="41">
        <f t="shared" si="9"/>
        <v>36325.199999999997</v>
      </c>
      <c r="EM28" s="41">
        <f t="shared" si="9"/>
        <v>27867.1</v>
      </c>
      <c r="EN28" s="41">
        <f t="shared" si="9"/>
        <v>0</v>
      </c>
      <c r="EO28" s="41">
        <f t="shared" si="9"/>
        <v>0</v>
      </c>
      <c r="EP28" s="41">
        <f t="shared" si="9"/>
        <v>0</v>
      </c>
      <c r="EQ28" s="41">
        <f t="shared" si="9"/>
        <v>0</v>
      </c>
      <c r="ER28" s="41">
        <f t="shared" si="9"/>
        <v>0</v>
      </c>
      <c r="ES28" s="41">
        <f t="shared" si="9"/>
        <v>0</v>
      </c>
      <c r="ET28" s="41">
        <f t="shared" si="9"/>
        <v>0</v>
      </c>
      <c r="EU28" s="41">
        <f t="shared" si="9"/>
        <v>0</v>
      </c>
      <c r="EV28" s="41">
        <f t="shared" si="9"/>
        <v>0</v>
      </c>
      <c r="EW28" s="41">
        <f t="shared" si="9"/>
        <v>0</v>
      </c>
      <c r="EX28" s="41">
        <f t="shared" si="9"/>
        <v>12173.8</v>
      </c>
      <c r="EY28" s="41">
        <f t="shared" si="9"/>
        <v>9387.2000000000007</v>
      </c>
      <c r="EZ28" s="41">
        <f t="shared" si="9"/>
        <v>44471.199999999997</v>
      </c>
      <c r="FA28" s="41">
        <f t="shared" si="9"/>
        <v>17928.899999999998</v>
      </c>
      <c r="FB28" s="41">
        <f t="shared" si="9"/>
        <v>5637.6</v>
      </c>
      <c r="FC28" s="41">
        <f t="shared" si="9"/>
        <v>495697.342</v>
      </c>
      <c r="FD28" s="41">
        <f t="shared" si="9"/>
        <v>486587.39999999997</v>
      </c>
      <c r="FE28" s="41">
        <f t="shared" si="9"/>
        <v>274933</v>
      </c>
      <c r="FF28" s="41">
        <f t="shared" si="9"/>
        <v>0</v>
      </c>
      <c r="FG28" s="41">
        <f t="shared" si="9"/>
        <v>2739.5</v>
      </c>
      <c r="FH28" s="41">
        <f t="shared" si="9"/>
        <v>2668.9</v>
      </c>
      <c r="FI28" s="41">
        <f t="shared" si="9"/>
        <v>30637.9</v>
      </c>
      <c r="FJ28" s="41">
        <f t="shared" si="9"/>
        <v>30637.9</v>
      </c>
      <c r="FK28" s="41">
        <f t="shared" si="9"/>
        <v>1342.1</v>
      </c>
      <c r="FL28" s="41">
        <f t="shared" si="9"/>
        <v>0</v>
      </c>
      <c r="FM28" s="41">
        <f t="shared" si="9"/>
        <v>722</v>
      </c>
      <c r="FN28" s="41">
        <f t="shared" si="9"/>
        <v>722</v>
      </c>
      <c r="FO28" s="41">
        <f t="shared" si="9"/>
        <v>0</v>
      </c>
      <c r="FP28" s="41">
        <f t="shared" si="9"/>
        <v>0</v>
      </c>
      <c r="FQ28" s="41">
        <f t="shared" si="9"/>
        <v>0</v>
      </c>
      <c r="FR28" s="41">
        <f t="shared" si="9"/>
        <v>0</v>
      </c>
      <c r="FS28" s="41">
        <f t="shared" si="9"/>
        <v>46178.2</v>
      </c>
      <c r="FT28" s="41">
        <f t="shared" si="9"/>
        <v>20138.8</v>
      </c>
      <c r="FU28" s="41">
        <f t="shared" si="9"/>
        <v>0</v>
      </c>
      <c r="FV28" s="41">
        <f t="shared" si="9"/>
        <v>43638.6</v>
      </c>
      <c r="FW28" s="41">
        <f t="shared" si="9"/>
        <v>14821</v>
      </c>
      <c r="FX28" s="41">
        <f t="shared" si="9"/>
        <v>0</v>
      </c>
      <c r="FY28" s="41">
        <f t="shared" si="9"/>
        <v>157594.79999999999</v>
      </c>
      <c r="FZ28" s="41">
        <f t="shared" si="9"/>
        <v>250844.3</v>
      </c>
      <c r="GA28" s="41">
        <f t="shared" si="9"/>
        <v>1422</v>
      </c>
      <c r="GB28" s="41">
        <f t="shared" si="9"/>
        <v>1422</v>
      </c>
      <c r="GC28" s="41">
        <f>SUM(GC29:GC33)</f>
        <v>1417.6</v>
      </c>
      <c r="GD28" s="41">
        <f>SUM(GD29:GD33)</f>
        <v>0</v>
      </c>
      <c r="GE28" s="41">
        <f>SUM(GE29:GE33)</f>
        <v>52818.499999999993</v>
      </c>
      <c r="GF28" s="41">
        <f>SUM(GF29:GF33)</f>
        <v>35212.799999999996</v>
      </c>
      <c r="GG28" s="41">
        <f t="shared" si="9"/>
        <v>0</v>
      </c>
      <c r="GH28" s="41">
        <f t="shared" si="9"/>
        <v>1247.5999999999999</v>
      </c>
      <c r="GI28" s="41">
        <f t="shared" si="9"/>
        <v>1247.5999999999999</v>
      </c>
      <c r="GJ28" s="41">
        <f t="shared" si="9"/>
        <v>0</v>
      </c>
      <c r="GK28" s="41">
        <f t="shared" si="9"/>
        <v>0</v>
      </c>
      <c r="GL28" s="41">
        <f t="shared" si="9"/>
        <v>0</v>
      </c>
      <c r="GM28" s="41">
        <f t="shared" si="9"/>
        <v>0</v>
      </c>
      <c r="GN28" s="41">
        <f t="shared" si="9"/>
        <v>0</v>
      </c>
      <c r="GO28" s="41">
        <f t="shared" si="9"/>
        <v>0</v>
      </c>
      <c r="GP28" s="41">
        <f t="shared" si="9"/>
        <v>0</v>
      </c>
      <c r="GQ28" s="41">
        <f t="shared" si="9"/>
        <v>8000</v>
      </c>
      <c r="GR28" s="41">
        <f t="shared" si="9"/>
        <v>3952</v>
      </c>
      <c r="GS28" s="41">
        <f t="shared" si="9"/>
        <v>0</v>
      </c>
      <c r="GT28" s="41">
        <f t="shared" si="9"/>
        <v>0</v>
      </c>
      <c r="GU28" s="41">
        <f t="shared" si="9"/>
        <v>0</v>
      </c>
      <c r="GV28" s="41">
        <f t="shared" si="9"/>
        <v>0</v>
      </c>
      <c r="GW28" s="41">
        <f t="shared" si="9"/>
        <v>0</v>
      </c>
      <c r="GX28" s="41">
        <f t="shared" si="9"/>
        <v>0</v>
      </c>
      <c r="GY28" s="41">
        <f t="shared" si="9"/>
        <v>0</v>
      </c>
      <c r="GZ28" s="41">
        <f t="shared" si="9"/>
        <v>0</v>
      </c>
      <c r="HA28" s="41">
        <f t="shared" si="9"/>
        <v>0</v>
      </c>
      <c r="HB28" s="41">
        <f t="shared" si="9"/>
        <v>112398.1</v>
      </c>
      <c r="HC28" s="41">
        <f t="shared" si="9"/>
        <v>224796.2</v>
      </c>
      <c r="HD28" s="41">
        <f t="shared" si="9"/>
        <v>224696.2</v>
      </c>
    </row>
    <row r="29" spans="1:212" ht="14">
      <c r="A29" s="32">
        <v>22</v>
      </c>
      <c r="B29" s="33" t="s">
        <v>24</v>
      </c>
      <c r="C29" s="28">
        <f t="shared" ref="C29:C33" si="10">F29+I29+L29+O29+R29+U29+X29+AA29+AD29+AG29+AJ29+AM29+AP29+AS29+AV29+AY29+BB29+BE29+BH29+BK29+BN29+BQ29+BT29+BW29+BZ29+CC29+CF29+CI29+CL29+CO29+CR29+CU29+CX29+DA29+DD29+DG29+DJ29+DM29+DP29+DS29+DV29+DY29+EB29+EE29+EH29+EK29+EN29+EQ29+ET29+EW29+EZ29+FC29+FF29+FI29+FL29+FO29+FR29+FU29+FX29+GA29+GD29+GG29+GJ29+GM29+GP29+GS29+GV29+GY29+HB29</f>
        <v>122993.2411</v>
      </c>
      <c r="D29" s="28">
        <f t="shared" ref="D29:D33" si="11">G29+J29+M29+P29+S29+V29+Y29+AB29+AE29+AH29+AK29+AN29+AQ29+AT29+AW29+AZ29+BC29+BF29+BI29+BL29+BO29+BR29+BU29+BX29+CA29+CD29+CG29+CJ29+CM29+CP29+CS29+CV29+CY29+DB29+DE29+DH29+DK29+DN29+DQ29+DT29+DW29+DZ29+EC29+EF29+EI29+EL29+EO29+ER29+EU29+EX29+FA29+FD29+FG29+FJ29+FM29+FP29+FS29+FV29+FY29+GB29+GE29+GH29+GK29+GN29+GQ29+GT29+GW29+GZ29+HC29</f>
        <v>175488.00000000003</v>
      </c>
      <c r="E29" s="28">
        <f t="shared" ref="E29:E33" si="12">H29+K29+N29+Q29+T29+W29+Z29+AC29+AF29+AI29+AL29+AO29+AR29+AU29+AX29+BA29+BD29+BG29+BJ29+BM29+BP29+BS29+BV29+BY29+CB29+CE29+CH29+CK29+CN29+CQ29+CT29+CW29+CZ29+DC29+DF29+DI29+DL29+DO29+DR29+DU29+DX29+EA29+ED29+EG29+EJ29+EM29+EP29+ES29+EV29+EY29+FB29+FE29+FH29+FK29+FN29+FQ29+FT29+FW29+FZ29+GC29+GF29+GI29+GL29+GO29+GR29+GU29+GX29+HA29+HD29</f>
        <v>84700.700000000012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>
        <v>54323.8</v>
      </c>
      <c r="V29" s="28">
        <v>73889.100000000006</v>
      </c>
      <c r="W29" s="28">
        <v>36292.699999999997</v>
      </c>
      <c r="X29" s="40">
        <v>8214.6</v>
      </c>
      <c r="Y29" s="28">
        <v>8214.6</v>
      </c>
      <c r="Z29" s="28">
        <v>2818.3</v>
      </c>
      <c r="AA29" s="28">
        <v>19565.3</v>
      </c>
      <c r="AB29" s="28"/>
      <c r="AC29" s="28"/>
      <c r="AD29" s="28"/>
      <c r="AE29" s="28"/>
      <c r="AF29" s="28"/>
      <c r="AG29" s="28"/>
      <c r="AH29" s="28"/>
      <c r="AI29" s="28"/>
      <c r="AJ29" s="28"/>
      <c r="AK29" s="28">
        <v>5600.7</v>
      </c>
      <c r="AL29" s="28">
        <v>1256.3</v>
      </c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>
        <v>10251.274100000002</v>
      </c>
      <c r="BO29" s="28">
        <v>10251.299999999999</v>
      </c>
      <c r="BP29" s="28">
        <v>9690.7000000000007</v>
      </c>
      <c r="BQ29" s="28"/>
      <c r="BR29" s="28">
        <v>5880</v>
      </c>
      <c r="BS29" s="28">
        <v>0</v>
      </c>
      <c r="BT29" s="28"/>
      <c r="BU29" s="28"/>
      <c r="BV29" s="28"/>
      <c r="BW29" s="28"/>
      <c r="BX29" s="28"/>
      <c r="BY29" s="28"/>
      <c r="BZ29" s="28"/>
      <c r="CA29" s="28"/>
      <c r="CB29" s="28"/>
      <c r="CC29" s="28">
        <v>0</v>
      </c>
      <c r="CD29" s="28">
        <v>0</v>
      </c>
      <c r="CE29" s="28">
        <v>0</v>
      </c>
      <c r="CF29" s="28"/>
      <c r="CG29" s="28">
        <v>976.3</v>
      </c>
      <c r="CH29" s="28">
        <v>0</v>
      </c>
      <c r="CI29" s="28"/>
      <c r="CJ29" s="28"/>
      <c r="CK29" s="28"/>
      <c r="CL29" s="28"/>
      <c r="CM29" s="28"/>
      <c r="CN29" s="28"/>
      <c r="CO29" s="28"/>
      <c r="CP29" s="28"/>
      <c r="CQ29" s="28"/>
      <c r="CR29" s="28">
        <v>964.2</v>
      </c>
      <c r="CS29" s="28"/>
      <c r="CT29" s="28"/>
      <c r="CU29" s="28"/>
      <c r="CV29" s="28"/>
      <c r="CW29" s="28"/>
      <c r="CX29" s="28">
        <v>9.8000000000000007</v>
      </c>
      <c r="CY29" s="28">
        <v>9.8000000000000007</v>
      </c>
      <c r="CZ29" s="28">
        <v>9.8000000000000007</v>
      </c>
      <c r="DA29" s="28"/>
      <c r="DB29" s="28"/>
      <c r="DC29" s="28"/>
      <c r="DD29" s="28"/>
      <c r="DE29" s="28"/>
      <c r="DF29" s="28"/>
      <c r="DG29" s="28"/>
      <c r="DH29" s="28">
        <v>538.79999999999995</v>
      </c>
      <c r="DI29" s="28">
        <v>538.79999999999995</v>
      </c>
      <c r="DJ29" s="28"/>
      <c r="DK29" s="28"/>
      <c r="DL29" s="28"/>
      <c r="DM29" s="28"/>
      <c r="DN29" s="28"/>
      <c r="DO29" s="28"/>
      <c r="DP29" s="28"/>
      <c r="DQ29" s="28">
        <v>10101</v>
      </c>
      <c r="DR29" s="28">
        <v>3502.3</v>
      </c>
      <c r="DS29" s="28"/>
      <c r="DT29" s="28"/>
      <c r="DU29" s="28"/>
      <c r="DV29" s="28"/>
      <c r="DW29" s="28">
        <v>16488.2</v>
      </c>
      <c r="DX29" s="28">
        <v>824.4</v>
      </c>
      <c r="DY29" s="28"/>
      <c r="DZ29" s="28"/>
      <c r="EA29" s="28"/>
      <c r="EB29" s="28"/>
      <c r="EC29" s="28"/>
      <c r="ED29" s="28"/>
      <c r="EE29" s="28"/>
      <c r="EF29" s="28">
        <v>2517.4</v>
      </c>
      <c r="EG29" s="28">
        <v>2517.4</v>
      </c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>
        <v>1673.3</v>
      </c>
      <c r="FA29" s="28">
        <v>985.9</v>
      </c>
      <c r="FB29" s="28">
        <v>130</v>
      </c>
      <c r="FC29" s="28">
        <v>17147.167000000001</v>
      </c>
      <c r="FD29" s="28">
        <v>17147.2</v>
      </c>
      <c r="FE29" s="28">
        <v>9551.2999999999993</v>
      </c>
      <c r="FF29" s="28"/>
      <c r="FG29" s="28"/>
      <c r="FH29" s="28"/>
      <c r="FI29" s="28">
        <v>3614.5</v>
      </c>
      <c r="FJ29" s="28">
        <v>3614.5</v>
      </c>
      <c r="FK29" s="28">
        <v>0</v>
      </c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>
        <v>4814.5</v>
      </c>
      <c r="GF29" s="28">
        <v>3210</v>
      </c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>
        <v>7229.3</v>
      </c>
      <c r="HC29" s="28">
        <v>14458.7</v>
      </c>
      <c r="HD29" s="28">
        <v>14358.7</v>
      </c>
    </row>
    <row r="30" spans="1:212" ht="16.5" customHeight="1">
      <c r="A30" s="32">
        <v>23</v>
      </c>
      <c r="B30" s="33" t="s">
        <v>25</v>
      </c>
      <c r="C30" s="28">
        <f t="shared" si="10"/>
        <v>199567.35770000002</v>
      </c>
      <c r="D30" s="28">
        <f t="shared" si="11"/>
        <v>268799.00000000006</v>
      </c>
      <c r="E30" s="28">
        <f t="shared" si="12"/>
        <v>180957.2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>
        <v>18628.099999999999</v>
      </c>
      <c r="V30" s="28">
        <v>18628.099999999999</v>
      </c>
      <c r="W30" s="28">
        <v>10883.5</v>
      </c>
      <c r="X30" s="40">
        <v>9807.9</v>
      </c>
      <c r="Y30" s="28">
        <v>9807.9</v>
      </c>
      <c r="Z30" s="28">
        <v>0</v>
      </c>
      <c r="AA30" s="28">
        <v>45210.400000000001</v>
      </c>
      <c r="AB30" s="28">
        <v>71253.899999999994</v>
      </c>
      <c r="AC30" s="28">
        <v>42742.1</v>
      </c>
      <c r="AD30" s="28"/>
      <c r="AE30" s="28"/>
      <c r="AF30" s="28"/>
      <c r="AG30" s="28"/>
      <c r="AH30" s="28"/>
      <c r="AI30" s="28"/>
      <c r="AJ30" s="28"/>
      <c r="AK30" s="28">
        <v>9787.7999999999993</v>
      </c>
      <c r="AL30" s="28">
        <v>4737.3999999999996</v>
      </c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>
        <v>5678.4</v>
      </c>
      <c r="BF30" s="28">
        <v>5616</v>
      </c>
      <c r="BG30" s="28"/>
      <c r="BH30" s="28"/>
      <c r="BI30" s="28"/>
      <c r="BJ30" s="28"/>
      <c r="BK30" s="28"/>
      <c r="BL30" s="28"/>
      <c r="BM30" s="28"/>
      <c r="BN30" s="28">
        <v>17488.000700000001</v>
      </c>
      <c r="BO30" s="28">
        <v>17488</v>
      </c>
      <c r="BP30" s="28">
        <v>17488</v>
      </c>
      <c r="BQ30" s="28"/>
      <c r="BR30" s="28">
        <v>5688.5</v>
      </c>
      <c r="BS30" s="28">
        <v>0</v>
      </c>
      <c r="BT30" s="28"/>
      <c r="BU30" s="28"/>
      <c r="BV30" s="28"/>
      <c r="BW30" s="28"/>
      <c r="BX30" s="28"/>
      <c r="BY30" s="28"/>
      <c r="BZ30" s="28"/>
      <c r="CA30" s="28"/>
      <c r="CB30" s="28"/>
      <c r="CC30" s="28">
        <v>29868.7</v>
      </c>
      <c r="CD30" s="28">
        <v>29868.7</v>
      </c>
      <c r="CE30" s="28">
        <v>32109.5</v>
      </c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>
        <v>590.29999999999995</v>
      </c>
      <c r="CS30" s="28"/>
      <c r="CT30" s="28"/>
      <c r="CU30" s="28"/>
      <c r="CV30" s="28"/>
      <c r="CW30" s="28"/>
      <c r="CX30" s="28">
        <v>22.8</v>
      </c>
      <c r="CY30" s="28">
        <v>22.8</v>
      </c>
      <c r="CZ30" s="28">
        <v>22.8</v>
      </c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>
        <v>6028.2</v>
      </c>
      <c r="DU30" s="28">
        <v>6028.2</v>
      </c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>
        <v>2547.5</v>
      </c>
      <c r="EG30" s="28">
        <v>2547.5</v>
      </c>
      <c r="EH30" s="28"/>
      <c r="EI30" s="28"/>
      <c r="EJ30" s="28"/>
      <c r="EK30" s="28">
        <v>14218.3</v>
      </c>
      <c r="EL30" s="28">
        <v>14218.3</v>
      </c>
      <c r="EM30" s="28">
        <v>7944.6</v>
      </c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>
        <v>4132.1000000000004</v>
      </c>
      <c r="FA30" s="28">
        <v>1410.7</v>
      </c>
      <c r="FB30" s="28">
        <v>310.60000000000002</v>
      </c>
      <c r="FC30" s="28">
        <v>33463.156999999999</v>
      </c>
      <c r="FD30" s="28">
        <v>33463.199999999997</v>
      </c>
      <c r="FE30" s="28">
        <v>19823.5</v>
      </c>
      <c r="FF30" s="28"/>
      <c r="FG30" s="28">
        <v>2739.5</v>
      </c>
      <c r="FH30" s="28">
        <v>2668.9</v>
      </c>
      <c r="FI30" s="28">
        <v>5106.6000000000004</v>
      </c>
      <c r="FJ30" s="28">
        <v>5106.6000000000004</v>
      </c>
      <c r="FK30" s="28">
        <v>0</v>
      </c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>
        <v>4418.1000000000004</v>
      </c>
      <c r="GF30" s="28">
        <v>2945.4</v>
      </c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>
        <v>15352.6</v>
      </c>
      <c r="HC30" s="28">
        <v>30705.200000000001</v>
      </c>
      <c r="HD30" s="28">
        <v>30705.200000000001</v>
      </c>
    </row>
    <row r="31" spans="1:212" ht="16.5" customHeight="1">
      <c r="A31" s="32">
        <v>24</v>
      </c>
      <c r="B31" s="33" t="s">
        <v>26</v>
      </c>
      <c r="C31" s="28">
        <f t="shared" si="10"/>
        <v>386642.78289999993</v>
      </c>
      <c r="D31" s="28">
        <f t="shared" si="11"/>
        <v>501034.9</v>
      </c>
      <c r="E31" s="28">
        <f t="shared" si="12"/>
        <v>339188.79999999993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>
        <v>0</v>
      </c>
      <c r="V31" s="28"/>
      <c r="W31" s="28"/>
      <c r="X31" s="40">
        <v>14118</v>
      </c>
      <c r="Y31" s="28">
        <v>14118</v>
      </c>
      <c r="Z31" s="28">
        <v>551.9</v>
      </c>
      <c r="AA31" s="28"/>
      <c r="AB31" s="28"/>
      <c r="AC31" s="28"/>
      <c r="AD31" s="28">
        <v>120000</v>
      </c>
      <c r="AE31" s="28">
        <v>120000</v>
      </c>
      <c r="AF31" s="28">
        <v>62849.8</v>
      </c>
      <c r="AG31" s="28">
        <v>698.2</v>
      </c>
      <c r="AH31" s="28"/>
      <c r="AI31" s="28"/>
      <c r="AJ31" s="28"/>
      <c r="AK31" s="28">
        <v>3261.7</v>
      </c>
      <c r="AL31" s="28">
        <v>3173.9</v>
      </c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>
        <v>35855.2739</v>
      </c>
      <c r="BO31" s="28">
        <v>35855.300000000003</v>
      </c>
      <c r="BP31" s="28">
        <v>26694.7</v>
      </c>
      <c r="BQ31" s="28"/>
      <c r="BR31" s="28"/>
      <c r="BS31" s="28"/>
      <c r="BT31" s="28"/>
      <c r="BU31" s="28"/>
      <c r="BV31" s="28"/>
      <c r="BW31" s="28"/>
      <c r="BX31" s="28"/>
      <c r="BY31" s="28">
        <v>4972.6000000000004</v>
      </c>
      <c r="BZ31" s="28"/>
      <c r="CA31" s="28"/>
      <c r="CB31" s="28"/>
      <c r="CC31" s="28">
        <v>33941.699999999997</v>
      </c>
      <c r="CD31" s="28">
        <v>33941.699999999997</v>
      </c>
      <c r="CE31" s="28">
        <v>34797.300000000003</v>
      </c>
      <c r="CF31" s="28">
        <v>1690.3</v>
      </c>
      <c r="CG31" s="28">
        <v>5564.1</v>
      </c>
      <c r="CH31" s="28">
        <v>0</v>
      </c>
      <c r="CI31" s="28"/>
      <c r="CJ31" s="28"/>
      <c r="CK31" s="28"/>
      <c r="CL31" s="28"/>
      <c r="CM31" s="28"/>
      <c r="CN31" s="28"/>
      <c r="CO31" s="28"/>
      <c r="CP31" s="28"/>
      <c r="CQ31" s="28"/>
      <c r="CR31" s="28">
        <v>826.6</v>
      </c>
      <c r="CS31" s="28"/>
      <c r="CT31" s="28"/>
      <c r="CU31" s="28"/>
      <c r="CV31" s="28"/>
      <c r="CW31" s="28"/>
      <c r="CX31" s="28">
        <v>26.3</v>
      </c>
      <c r="CY31" s="28">
        <v>26.3</v>
      </c>
      <c r="CZ31" s="28">
        <v>26.3</v>
      </c>
      <c r="DA31" s="28">
        <v>20314.3</v>
      </c>
      <c r="DB31" s="28">
        <v>20314.3</v>
      </c>
      <c r="DC31" s="28">
        <v>0</v>
      </c>
      <c r="DD31" s="28">
        <v>8104.9</v>
      </c>
      <c r="DE31" s="28">
        <v>8104.9</v>
      </c>
      <c r="DF31" s="28">
        <v>7707</v>
      </c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>
        <v>12887.4</v>
      </c>
      <c r="EG31" s="28">
        <v>12887.4</v>
      </c>
      <c r="EH31" s="28"/>
      <c r="EI31" s="28"/>
      <c r="EJ31" s="28"/>
      <c r="EK31" s="28">
        <v>19333.099999999999</v>
      </c>
      <c r="EL31" s="28">
        <v>19333.099999999999</v>
      </c>
      <c r="EM31" s="28">
        <v>19320</v>
      </c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>
        <v>7329.4</v>
      </c>
      <c r="FA31" s="28">
        <v>2866.8</v>
      </c>
      <c r="FB31" s="28">
        <v>1280</v>
      </c>
      <c r="FC31" s="28">
        <v>80582.909</v>
      </c>
      <c r="FD31" s="28">
        <v>80582.899999999994</v>
      </c>
      <c r="FE31" s="28">
        <v>53721.9</v>
      </c>
      <c r="FF31" s="28"/>
      <c r="FG31" s="28"/>
      <c r="FH31" s="28"/>
      <c r="FI31" s="28">
        <v>2449</v>
      </c>
      <c r="FJ31" s="28">
        <v>2449</v>
      </c>
      <c r="FK31" s="28">
        <v>0</v>
      </c>
      <c r="FL31" s="28"/>
      <c r="FM31" s="28"/>
      <c r="FN31" s="28"/>
      <c r="FO31" s="28"/>
      <c r="FP31" s="28"/>
      <c r="FQ31" s="28"/>
      <c r="FR31" s="28"/>
      <c r="FS31" s="28">
        <v>46178.2</v>
      </c>
      <c r="FT31" s="28">
        <v>20138.8</v>
      </c>
      <c r="FU31" s="28"/>
      <c r="FV31" s="28"/>
      <c r="FW31" s="28"/>
      <c r="FX31" s="28"/>
      <c r="FY31" s="28"/>
      <c r="FZ31" s="28"/>
      <c r="GA31" s="28">
        <v>646.29999999999995</v>
      </c>
      <c r="GB31" s="28">
        <v>646.29999999999995</v>
      </c>
      <c r="GC31" s="28">
        <v>646.29999999999995</v>
      </c>
      <c r="GD31" s="28"/>
      <c r="GE31" s="28">
        <v>13452</v>
      </c>
      <c r="GF31" s="28">
        <v>8968</v>
      </c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>
        <v>40726.5</v>
      </c>
      <c r="HC31" s="28">
        <v>81452.899999999994</v>
      </c>
      <c r="HD31" s="28">
        <v>81452.899999999994</v>
      </c>
    </row>
    <row r="32" spans="1:212" s="2" customFormat="1" ht="17.25" customHeight="1">
      <c r="A32" s="32">
        <v>26</v>
      </c>
      <c r="B32" s="33" t="s">
        <v>27</v>
      </c>
      <c r="C32" s="28">
        <f t="shared" si="10"/>
        <v>1898225.7190000003</v>
      </c>
      <c r="D32" s="28">
        <f t="shared" si="11"/>
        <v>2311892</v>
      </c>
      <c r="E32" s="28">
        <f t="shared" si="12"/>
        <v>1477218.0000000002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>
        <v>0</v>
      </c>
      <c r="V32" s="28"/>
      <c r="W32" s="28"/>
      <c r="X32" s="40">
        <v>44444</v>
      </c>
      <c r="Y32" s="28">
        <v>44444</v>
      </c>
      <c r="Z32" s="28">
        <v>41299.599999999999</v>
      </c>
      <c r="AA32" s="28"/>
      <c r="AB32" s="28"/>
      <c r="AC32" s="28"/>
      <c r="AD32" s="28">
        <v>926595</v>
      </c>
      <c r="AE32" s="28">
        <v>936595</v>
      </c>
      <c r="AF32" s="28">
        <v>604804</v>
      </c>
      <c r="AG32" s="28">
        <v>132464.70000000001</v>
      </c>
      <c r="AH32" s="28">
        <v>198041.4</v>
      </c>
      <c r="AI32" s="28">
        <v>87673.4</v>
      </c>
      <c r="AJ32" s="28"/>
      <c r="AK32" s="28">
        <v>6000</v>
      </c>
      <c r="AL32" s="28">
        <v>654.29999999999995</v>
      </c>
      <c r="AM32" s="28"/>
      <c r="AN32" s="28"/>
      <c r="AO32" s="28"/>
      <c r="AP32" s="28"/>
      <c r="AQ32" s="28"/>
      <c r="AR32" s="28"/>
      <c r="AS32" s="28"/>
      <c r="AT32" s="28"/>
      <c r="AU32" s="28"/>
      <c r="AV32" s="28">
        <v>4485.7</v>
      </c>
      <c r="AW32" s="28">
        <v>109.8</v>
      </c>
      <c r="AX32" s="28">
        <v>109.8</v>
      </c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>
        <v>139041.56</v>
      </c>
      <c r="BO32" s="28">
        <v>148260.79999999999</v>
      </c>
      <c r="BP32" s="28">
        <v>92884.3</v>
      </c>
      <c r="BQ32" s="28"/>
      <c r="BR32" s="28">
        <v>40119.5</v>
      </c>
      <c r="BS32" s="28">
        <v>2599.1</v>
      </c>
      <c r="BT32" s="28"/>
      <c r="BU32" s="28"/>
      <c r="BV32" s="28"/>
      <c r="BW32" s="28"/>
      <c r="BX32" s="28"/>
      <c r="BY32" s="28"/>
      <c r="BZ32" s="28"/>
      <c r="CA32" s="28"/>
      <c r="CB32" s="28"/>
      <c r="CC32" s="28">
        <v>67883.3</v>
      </c>
      <c r="CD32" s="28">
        <v>67883.3</v>
      </c>
      <c r="CE32" s="28">
        <v>67405.5</v>
      </c>
      <c r="CF32" s="28">
        <v>350.5</v>
      </c>
      <c r="CG32" s="28">
        <v>3557.8</v>
      </c>
      <c r="CH32" s="28">
        <v>0</v>
      </c>
      <c r="CI32" s="28"/>
      <c r="CJ32" s="28"/>
      <c r="CK32" s="28"/>
      <c r="CL32" s="28"/>
      <c r="CM32" s="28"/>
      <c r="CN32" s="28"/>
      <c r="CO32" s="28">
        <v>147991</v>
      </c>
      <c r="CP32" s="28">
        <v>147991</v>
      </c>
      <c r="CQ32" s="28"/>
      <c r="CR32" s="28">
        <v>1159.0999999999999</v>
      </c>
      <c r="CS32" s="28"/>
      <c r="CT32" s="28"/>
      <c r="CU32" s="28"/>
      <c r="CV32" s="28"/>
      <c r="CW32" s="28"/>
      <c r="CX32" s="28">
        <v>403</v>
      </c>
      <c r="CY32" s="28">
        <v>403</v>
      </c>
      <c r="CZ32" s="28">
        <v>403</v>
      </c>
      <c r="DA32" s="28"/>
      <c r="DB32" s="28"/>
      <c r="DC32" s="28"/>
      <c r="DD32" s="28"/>
      <c r="DE32" s="28">
        <v>9965.4</v>
      </c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>
        <v>9403.4</v>
      </c>
      <c r="EG32" s="28">
        <v>9403.4</v>
      </c>
      <c r="EH32" s="28"/>
      <c r="EI32" s="28"/>
      <c r="EJ32" s="28"/>
      <c r="EK32" s="28">
        <v>2773.8</v>
      </c>
      <c r="EL32" s="28">
        <v>2773.8</v>
      </c>
      <c r="EM32" s="28">
        <v>602.5</v>
      </c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>
        <v>12173.8</v>
      </c>
      <c r="EY32" s="28">
        <v>9387.2000000000007</v>
      </c>
      <c r="EZ32" s="28">
        <v>29443.200000000001</v>
      </c>
      <c r="FA32" s="28">
        <v>12013.3</v>
      </c>
      <c r="FB32" s="28">
        <v>3617.5</v>
      </c>
      <c r="FC32" s="28">
        <v>348673.65899999999</v>
      </c>
      <c r="FD32" s="28">
        <v>339563.6</v>
      </c>
      <c r="FE32" s="28">
        <v>181019.7</v>
      </c>
      <c r="FF32" s="28"/>
      <c r="FG32" s="28"/>
      <c r="FH32" s="28"/>
      <c r="FI32" s="28">
        <v>10032.799999999999</v>
      </c>
      <c r="FJ32" s="28">
        <v>10032.799999999999</v>
      </c>
      <c r="FK32" s="28">
        <v>1342.1</v>
      </c>
      <c r="FL32" s="28"/>
      <c r="FM32" s="28">
        <v>722</v>
      </c>
      <c r="FN32" s="28">
        <v>722</v>
      </c>
      <c r="FO32" s="28"/>
      <c r="FP32" s="28"/>
      <c r="FQ32" s="28"/>
      <c r="FR32" s="28"/>
      <c r="FS32" s="28"/>
      <c r="FT32" s="28">
        <v>0</v>
      </c>
      <c r="FU32" s="28"/>
      <c r="FV32" s="28">
        <v>43638.6</v>
      </c>
      <c r="FW32" s="28">
        <v>14821</v>
      </c>
      <c r="FX32" s="28"/>
      <c r="FY32" s="28">
        <v>157594.79999999999</v>
      </c>
      <c r="FZ32" s="28">
        <v>250844.3</v>
      </c>
      <c r="GA32" s="28">
        <v>406.3</v>
      </c>
      <c r="GB32" s="28">
        <v>406.3</v>
      </c>
      <c r="GC32" s="28">
        <v>406.3</v>
      </c>
      <c r="GD32" s="28"/>
      <c r="GE32" s="28">
        <v>26794.799999999999</v>
      </c>
      <c r="GF32" s="28">
        <v>17863.2</v>
      </c>
      <c r="GG32" s="28"/>
      <c r="GH32" s="28">
        <v>1247.5999999999999</v>
      </c>
      <c r="GI32" s="28">
        <v>1247.5999999999999</v>
      </c>
      <c r="GJ32" s="28"/>
      <c r="GK32" s="28"/>
      <c r="GL32" s="28"/>
      <c r="GM32" s="28"/>
      <c r="GN32" s="28"/>
      <c r="GO32" s="28"/>
      <c r="GP32" s="28"/>
      <c r="GQ32" s="28">
        <v>8000</v>
      </c>
      <c r="GR32" s="28">
        <v>3952</v>
      </c>
      <c r="GS32" s="28"/>
      <c r="GT32" s="28"/>
      <c r="GU32" s="28"/>
      <c r="GV32" s="28"/>
      <c r="GW32" s="28"/>
      <c r="GX32" s="28"/>
      <c r="GY32" s="28"/>
      <c r="GZ32" s="28"/>
      <c r="HA32" s="28"/>
      <c r="HB32" s="28">
        <v>42078.1</v>
      </c>
      <c r="HC32" s="28">
        <v>84156.2</v>
      </c>
      <c r="HD32" s="28">
        <v>84156.2</v>
      </c>
    </row>
    <row r="33" spans="1:212" ht="14">
      <c r="A33" s="32">
        <v>25</v>
      </c>
      <c r="B33" s="33" t="s">
        <v>28</v>
      </c>
      <c r="C33" s="28">
        <f t="shared" si="10"/>
        <v>136523.1875</v>
      </c>
      <c r="D33" s="28">
        <f t="shared" si="11"/>
        <v>168631.00000000003</v>
      </c>
      <c r="E33" s="28">
        <f t="shared" si="12"/>
        <v>97515.4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>
        <v>27048.1</v>
      </c>
      <c r="V33" s="28">
        <v>27048.1</v>
      </c>
      <c r="W33" s="28">
        <v>21960.6</v>
      </c>
      <c r="X33" s="40">
        <v>6067.7</v>
      </c>
      <c r="Y33" s="28">
        <v>6067.7</v>
      </c>
      <c r="Z33" s="28">
        <v>2434.6</v>
      </c>
      <c r="AA33" s="28">
        <v>35224.300000000003</v>
      </c>
      <c r="AB33" s="28">
        <v>35224.300000000003</v>
      </c>
      <c r="AC33" s="28"/>
      <c r="AD33" s="28"/>
      <c r="AE33" s="28"/>
      <c r="AF33" s="28"/>
      <c r="AG33" s="28"/>
      <c r="AH33" s="28"/>
      <c r="AI33" s="28"/>
      <c r="AJ33" s="28"/>
      <c r="AK33" s="28">
        <v>4565</v>
      </c>
      <c r="AL33" s="28">
        <v>0</v>
      </c>
      <c r="AM33" s="28"/>
      <c r="AN33" s="28"/>
      <c r="AO33" s="28"/>
      <c r="AP33" s="28"/>
      <c r="AQ33" s="28"/>
      <c r="AR33" s="28"/>
      <c r="AS33" s="28"/>
      <c r="AT33" s="28"/>
      <c r="AU33" s="28"/>
      <c r="AV33" s="28">
        <v>12886.2</v>
      </c>
      <c r="AW33" s="28">
        <v>29590.6</v>
      </c>
      <c r="AX33" s="28">
        <v>23965.599999999999</v>
      </c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>
        <v>11043.5375</v>
      </c>
      <c r="BO33" s="28">
        <v>4892.8</v>
      </c>
      <c r="BP33" s="28">
        <v>4892.8</v>
      </c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>
        <v>9503.7000000000007</v>
      </c>
      <c r="CD33" s="28">
        <v>9503.7000000000007</v>
      </c>
      <c r="CE33" s="28">
        <v>8959.5</v>
      </c>
      <c r="CF33" s="28"/>
      <c r="CG33" s="28">
        <v>517.6</v>
      </c>
      <c r="CH33" s="28">
        <v>0</v>
      </c>
      <c r="CI33" s="28"/>
      <c r="CJ33" s="28"/>
      <c r="CK33" s="28"/>
      <c r="CL33" s="28"/>
      <c r="CM33" s="28"/>
      <c r="CN33" s="28"/>
      <c r="CO33" s="28"/>
      <c r="CP33" s="28"/>
      <c r="CQ33" s="28"/>
      <c r="CR33" s="28">
        <v>196.8</v>
      </c>
      <c r="CS33" s="28"/>
      <c r="CT33" s="28"/>
      <c r="CU33" s="28"/>
      <c r="CV33" s="28"/>
      <c r="CW33" s="28"/>
      <c r="CX33" s="28">
        <v>13.2</v>
      </c>
      <c r="CY33" s="28">
        <v>13.2</v>
      </c>
      <c r="CZ33" s="28">
        <v>13.2</v>
      </c>
      <c r="DA33" s="28"/>
      <c r="DB33" s="28">
        <v>5460</v>
      </c>
      <c r="DC33" s="28">
        <v>5460</v>
      </c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>
        <v>2098.6</v>
      </c>
      <c r="EG33" s="28">
        <v>2098.6</v>
      </c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>
        <v>1893.2</v>
      </c>
      <c r="FA33" s="28">
        <v>652.20000000000005</v>
      </c>
      <c r="FB33" s="28">
        <v>299.5</v>
      </c>
      <c r="FC33" s="28">
        <v>15830.45</v>
      </c>
      <c r="FD33" s="28">
        <v>15830.5</v>
      </c>
      <c r="FE33" s="28">
        <v>10816.6</v>
      </c>
      <c r="FF33" s="28"/>
      <c r="FG33" s="28"/>
      <c r="FH33" s="28"/>
      <c r="FI33" s="28">
        <v>9435</v>
      </c>
      <c r="FJ33" s="28">
        <v>9435</v>
      </c>
      <c r="FK33" s="28">
        <v>0</v>
      </c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>
        <v>369.4</v>
      </c>
      <c r="GB33" s="28">
        <v>369.4</v>
      </c>
      <c r="GC33" s="28">
        <v>365</v>
      </c>
      <c r="GD33" s="28"/>
      <c r="GE33" s="28">
        <v>3339.1</v>
      </c>
      <c r="GF33" s="28">
        <v>2226.1999999999998</v>
      </c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>
        <v>7011.6</v>
      </c>
      <c r="HC33" s="28">
        <v>14023.2</v>
      </c>
      <c r="HD33" s="28">
        <v>14023.2</v>
      </c>
    </row>
    <row r="34" spans="1:212" s="79" customFormat="1" ht="14">
      <c r="A34" s="102" t="s">
        <v>98</v>
      </c>
      <c r="B34" s="102"/>
      <c r="C34" s="77">
        <f t="shared" ref="C34" si="13">F34+I34+L34+O34+R34+U34+X34+AA34+AD34+AG34+AJ34+AM34+AP34+AS34+AV34+AY34+BB34+BE34+BH34+BK34+BN34+BQ34+BT34+BW34+BZ34+CC34+CF34+CI34+CL34+CO34+CR34+CU34+CX34+DA34+DD34+DG34+DJ34+DM34+DP34+DS34+DV34+DY34+EB34+EE34+EH34+EK34+EN34+EQ34+ET34+EW34+EZ34+FC34+FF34+FI34+FL34+FO34+FR34+FU34+FX34+GA34+GD34+GG34+GJ34+GM34+GP34+GS34+GV34+GY34+HB34</f>
        <v>648627.29999999993</v>
      </c>
      <c r="D34" s="77">
        <f t="shared" ref="D34" si="14">G34+J34+M34+P34+S34+V34+Y34+AB34+AE34+AH34+AK34+AN34+AQ34+AT34+AW34+AZ34+BC34+BF34+BI34+BL34+BO34+BR34+BU34+BX34+CA34+CD34+CG34+CJ34+CM34+CP34+CS34+CV34+CY34+DB34+DE34+DH34+DK34+DN34+DQ34+DT34+DW34+DZ34+EC34+EF34+EI34+EL34+EO34+ER34+EU34+EX34+FA34+FD34+FG34+FJ34+FM34+FP34+FS34+FV34+FY34+GB34+GE34+GH34+GK34+GN34+GQ34+GT34+GW34+GZ34+HC34</f>
        <v>114865.09999999999</v>
      </c>
      <c r="E34" s="77">
        <f t="shared" ref="E34" si="15">H34+K34+N34+Q34+T34+W34+Z34+AC34+AF34+AI34+AL34+AO34+AR34+AU34+AX34+BA34+BD34+BG34+BJ34+BM34+BP34+BS34+BV34+BY34+CB34+CE34+CH34+CK34+CN34+CQ34+CT34+CW34+CZ34+DC34+DF34+DI34+DL34+DO34+DR34+DU34+DX34+EA34+ED34+EG34+EJ34+EM34+EP34+ES34+EV34+EY34+FB34+FE34+FH34+FK34+FN34+FQ34+FT34+FW34+FZ34+GC34+GF34+GI34+GL34+GO34+GR34+GU34+GX34+HA34+HD34</f>
        <v>0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>
        <v>414800</v>
      </c>
      <c r="AK34" s="77">
        <v>114112.7</v>
      </c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>
        <v>100000</v>
      </c>
      <c r="AZ34" s="77">
        <v>752.4</v>
      </c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8"/>
      <c r="CB34" s="78"/>
      <c r="CC34" s="78"/>
      <c r="CD34" s="78"/>
      <c r="CE34" s="78">
        <v>0</v>
      </c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>
        <v>70000</v>
      </c>
      <c r="DB34" s="78"/>
      <c r="DC34" s="78"/>
      <c r="DD34" s="78"/>
      <c r="DE34" s="78"/>
      <c r="DF34" s="78"/>
      <c r="DG34" s="78">
        <v>28023.4</v>
      </c>
      <c r="DH34" s="78"/>
      <c r="DI34" s="78"/>
      <c r="DJ34" s="78">
        <v>23616.7</v>
      </c>
      <c r="DK34" s="78"/>
      <c r="DL34" s="78"/>
      <c r="DM34" s="78">
        <v>3300</v>
      </c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>
        <v>8887.2000000000007</v>
      </c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</row>
    <row r="35" spans="1:212" s="69" customFormat="1" ht="24.75" customHeight="1">
      <c r="A35" s="101" t="s">
        <v>29</v>
      </c>
      <c r="B35" s="101"/>
      <c r="C35" s="68">
        <f t="shared" ref="C35:BN35" si="16">C6+C28+C34</f>
        <v>5806333.2554500001</v>
      </c>
      <c r="D35" s="68">
        <f t="shared" si="16"/>
        <v>7848215.2000000002</v>
      </c>
      <c r="E35" s="68">
        <f t="shared" si="16"/>
        <v>5290358.7</v>
      </c>
      <c r="F35" s="68">
        <f t="shared" si="16"/>
        <v>2494.7000000000003</v>
      </c>
      <c r="G35" s="68">
        <f t="shared" si="16"/>
        <v>2494.8000000000002</v>
      </c>
      <c r="H35" s="68">
        <f t="shared" si="16"/>
        <v>2494.7000000000003</v>
      </c>
      <c r="I35" s="68">
        <f t="shared" si="16"/>
        <v>365000</v>
      </c>
      <c r="J35" s="68">
        <f t="shared" si="16"/>
        <v>407154.00000000012</v>
      </c>
      <c r="K35" s="68">
        <f t="shared" si="16"/>
        <v>312303.40000000008</v>
      </c>
      <c r="L35" s="68">
        <f t="shared" si="16"/>
        <v>335000.00000000006</v>
      </c>
      <c r="M35" s="68">
        <f t="shared" si="16"/>
        <v>340000.00000000006</v>
      </c>
      <c r="N35" s="68">
        <f t="shared" si="16"/>
        <v>264040.29999999993</v>
      </c>
      <c r="O35" s="68">
        <f t="shared" si="16"/>
        <v>209999.99999999997</v>
      </c>
      <c r="P35" s="68">
        <f t="shared" si="16"/>
        <v>211704.7</v>
      </c>
      <c r="Q35" s="68">
        <f t="shared" si="16"/>
        <v>144540.09999999998</v>
      </c>
      <c r="R35" s="68">
        <f t="shared" si="16"/>
        <v>90000</v>
      </c>
      <c r="S35" s="68">
        <f t="shared" si="16"/>
        <v>90265.5</v>
      </c>
      <c r="T35" s="68">
        <f t="shared" si="16"/>
        <v>70759.999999999985</v>
      </c>
      <c r="U35" s="68">
        <f t="shared" si="16"/>
        <v>100000</v>
      </c>
      <c r="V35" s="68">
        <f t="shared" si="16"/>
        <v>119565.30000000002</v>
      </c>
      <c r="W35" s="68">
        <f t="shared" si="16"/>
        <v>69136.799999999988</v>
      </c>
      <c r="X35" s="68">
        <f t="shared" si="16"/>
        <v>120000</v>
      </c>
      <c r="Y35" s="68">
        <f t="shared" si="16"/>
        <v>120000</v>
      </c>
      <c r="Z35" s="68">
        <f t="shared" si="16"/>
        <v>70209.799999999988</v>
      </c>
      <c r="AA35" s="68">
        <f t="shared" si="16"/>
        <v>100000</v>
      </c>
      <c r="AB35" s="68">
        <f t="shared" si="16"/>
        <v>106478.2</v>
      </c>
      <c r="AC35" s="68">
        <f t="shared" si="16"/>
        <v>42742.1</v>
      </c>
      <c r="AD35" s="68">
        <f t="shared" si="16"/>
        <v>1111595</v>
      </c>
      <c r="AE35" s="68">
        <f t="shared" si="16"/>
        <v>1121595</v>
      </c>
      <c r="AF35" s="68">
        <f t="shared" si="16"/>
        <v>717764.4</v>
      </c>
      <c r="AG35" s="68">
        <f t="shared" si="16"/>
        <v>133162.90000000002</v>
      </c>
      <c r="AH35" s="68">
        <f t="shared" si="16"/>
        <v>198041.4</v>
      </c>
      <c r="AI35" s="68">
        <f t="shared" si="16"/>
        <v>87673.4</v>
      </c>
      <c r="AJ35" s="68">
        <f t="shared" si="16"/>
        <v>414800</v>
      </c>
      <c r="AK35" s="68">
        <f t="shared" si="16"/>
        <v>533627.89999999991</v>
      </c>
      <c r="AL35" s="68">
        <f t="shared" si="16"/>
        <v>266254.3</v>
      </c>
      <c r="AM35" s="68">
        <f t="shared" si="16"/>
        <v>23975.1</v>
      </c>
      <c r="AN35" s="68">
        <f t="shared" si="16"/>
        <v>23975.1</v>
      </c>
      <c r="AO35" s="68">
        <f t="shared" si="16"/>
        <v>11957.2</v>
      </c>
      <c r="AP35" s="68">
        <f t="shared" si="16"/>
        <v>0</v>
      </c>
      <c r="AQ35" s="68">
        <f t="shared" si="16"/>
        <v>25712.6</v>
      </c>
      <c r="AR35" s="68">
        <f t="shared" si="16"/>
        <v>4698.2</v>
      </c>
      <c r="AS35" s="68">
        <f t="shared" si="16"/>
        <v>6124.4</v>
      </c>
      <c r="AT35" s="68">
        <f t="shared" si="16"/>
        <v>8131.4</v>
      </c>
      <c r="AU35" s="68">
        <f t="shared" si="16"/>
        <v>6124.3</v>
      </c>
      <c r="AV35" s="68">
        <f t="shared" si="16"/>
        <v>45787.100000000006</v>
      </c>
      <c r="AW35" s="68">
        <f t="shared" si="16"/>
        <v>58999.6</v>
      </c>
      <c r="AX35" s="68">
        <f t="shared" si="16"/>
        <v>50597.3</v>
      </c>
      <c r="AY35" s="68">
        <f t="shared" si="16"/>
        <v>100000</v>
      </c>
      <c r="AZ35" s="68">
        <f t="shared" si="16"/>
        <v>100000</v>
      </c>
      <c r="BA35" s="68">
        <f t="shared" si="16"/>
        <v>31538.6</v>
      </c>
      <c r="BB35" s="68">
        <f t="shared" si="16"/>
        <v>44232</v>
      </c>
      <c r="BC35" s="68">
        <f t="shared" si="16"/>
        <v>80531.899999999994</v>
      </c>
      <c r="BD35" s="68">
        <f t="shared" si="16"/>
        <v>0</v>
      </c>
      <c r="BE35" s="68">
        <f t="shared" si="16"/>
        <v>10271.599999999999</v>
      </c>
      <c r="BF35" s="68">
        <f t="shared" si="16"/>
        <v>19859.099999999999</v>
      </c>
      <c r="BG35" s="68">
        <f t="shared" si="16"/>
        <v>1329.9</v>
      </c>
      <c r="BH35" s="68">
        <f t="shared" si="16"/>
        <v>0</v>
      </c>
      <c r="BI35" s="68">
        <f t="shared" si="16"/>
        <v>10974</v>
      </c>
      <c r="BJ35" s="68">
        <f t="shared" si="16"/>
        <v>10974</v>
      </c>
      <c r="BK35" s="68">
        <f t="shared" si="16"/>
        <v>0</v>
      </c>
      <c r="BL35" s="68">
        <f t="shared" si="16"/>
        <v>140718.6</v>
      </c>
      <c r="BM35" s="68">
        <f t="shared" si="16"/>
        <v>76491.399999999994</v>
      </c>
      <c r="BN35" s="68">
        <f t="shared" si="16"/>
        <v>327852.57369999995</v>
      </c>
      <c r="BO35" s="68">
        <f t="shared" ref="BO35:DZ35" si="17">BO6+BO28+BO34</f>
        <v>327852.59999999998</v>
      </c>
      <c r="BP35" s="68">
        <f t="shared" si="17"/>
        <v>246181.2</v>
      </c>
      <c r="BQ35" s="68">
        <f t="shared" si="17"/>
        <v>0</v>
      </c>
      <c r="BR35" s="68">
        <f t="shared" si="17"/>
        <v>97265.7</v>
      </c>
      <c r="BS35" s="68">
        <f t="shared" si="17"/>
        <v>10746.9</v>
      </c>
      <c r="BT35" s="68">
        <f t="shared" si="17"/>
        <v>116709.70000000001</v>
      </c>
      <c r="BU35" s="68">
        <f t="shared" si="17"/>
        <v>109801.00000000001</v>
      </c>
      <c r="BV35" s="68">
        <f t="shared" si="17"/>
        <v>48633.3</v>
      </c>
      <c r="BW35" s="68">
        <f t="shared" si="17"/>
        <v>0</v>
      </c>
      <c r="BX35" s="68">
        <f t="shared" si="17"/>
        <v>28567.1</v>
      </c>
      <c r="BY35" s="68">
        <f t="shared" si="17"/>
        <v>4972.6000000000004</v>
      </c>
      <c r="BZ35" s="68">
        <f t="shared" si="17"/>
        <v>137933.5</v>
      </c>
      <c r="CA35" s="68">
        <f t="shared" si="17"/>
        <v>437278.69999999995</v>
      </c>
      <c r="CB35" s="68">
        <f t="shared" si="17"/>
        <v>517409.60000000003</v>
      </c>
      <c r="CC35" s="68">
        <f t="shared" si="17"/>
        <v>289791</v>
      </c>
      <c r="CD35" s="68">
        <f t="shared" si="17"/>
        <v>289791</v>
      </c>
      <c r="CE35" s="68">
        <f t="shared" si="17"/>
        <v>289649.59999999998</v>
      </c>
      <c r="CF35" s="68">
        <f t="shared" si="17"/>
        <v>3300</v>
      </c>
      <c r="CG35" s="68">
        <f t="shared" si="17"/>
        <v>18774.300000000003</v>
      </c>
      <c r="CH35" s="68">
        <f t="shared" si="17"/>
        <v>0</v>
      </c>
      <c r="CI35" s="68">
        <f t="shared" si="17"/>
        <v>3766.5</v>
      </c>
      <c r="CJ35" s="68">
        <f t="shared" si="17"/>
        <v>3490.9</v>
      </c>
      <c r="CK35" s="68">
        <f t="shared" si="17"/>
        <v>3490.9</v>
      </c>
      <c r="CL35" s="68">
        <f t="shared" si="17"/>
        <v>12374.1</v>
      </c>
      <c r="CM35" s="68">
        <f t="shared" si="17"/>
        <v>12374.1</v>
      </c>
      <c r="CN35" s="68">
        <f t="shared" si="17"/>
        <v>0</v>
      </c>
      <c r="CO35" s="68">
        <f t="shared" si="17"/>
        <v>147991</v>
      </c>
      <c r="CP35" s="68">
        <f t="shared" si="17"/>
        <v>147991</v>
      </c>
      <c r="CQ35" s="68">
        <f t="shared" si="17"/>
        <v>0</v>
      </c>
      <c r="CR35" s="68">
        <f t="shared" si="17"/>
        <v>14740.7</v>
      </c>
      <c r="CS35" s="68">
        <f t="shared" si="17"/>
        <v>0</v>
      </c>
      <c r="CT35" s="68">
        <f t="shared" si="17"/>
        <v>0</v>
      </c>
      <c r="CU35" s="68">
        <f t="shared" si="17"/>
        <v>0</v>
      </c>
      <c r="CV35" s="68">
        <f t="shared" si="17"/>
        <v>4811.5</v>
      </c>
      <c r="CW35" s="68">
        <f t="shared" si="17"/>
        <v>0</v>
      </c>
      <c r="CX35" s="68">
        <f t="shared" si="17"/>
        <v>6500</v>
      </c>
      <c r="CY35" s="68">
        <f t="shared" si="17"/>
        <v>6500</v>
      </c>
      <c r="CZ35" s="68">
        <f t="shared" si="17"/>
        <v>6500</v>
      </c>
      <c r="DA35" s="68">
        <f t="shared" si="17"/>
        <v>90314.3</v>
      </c>
      <c r="DB35" s="68">
        <f t="shared" si="17"/>
        <v>101552.2</v>
      </c>
      <c r="DC35" s="68">
        <f t="shared" si="17"/>
        <v>31143.7</v>
      </c>
      <c r="DD35" s="68">
        <f t="shared" si="17"/>
        <v>8104.9</v>
      </c>
      <c r="DE35" s="68">
        <f t="shared" si="17"/>
        <v>18070.3</v>
      </c>
      <c r="DF35" s="68">
        <f t="shared" si="17"/>
        <v>7707</v>
      </c>
      <c r="DG35" s="68">
        <f t="shared" si="17"/>
        <v>28023.4</v>
      </c>
      <c r="DH35" s="68">
        <f t="shared" si="17"/>
        <v>28023.4</v>
      </c>
      <c r="DI35" s="68">
        <f t="shared" si="17"/>
        <v>22205.5</v>
      </c>
      <c r="DJ35" s="68">
        <f t="shared" si="17"/>
        <v>23616.7</v>
      </c>
      <c r="DK35" s="68">
        <f t="shared" si="17"/>
        <v>23616.7</v>
      </c>
      <c r="DL35" s="68">
        <f t="shared" si="17"/>
        <v>23611.8</v>
      </c>
      <c r="DM35" s="68">
        <f t="shared" si="17"/>
        <v>3300</v>
      </c>
      <c r="DN35" s="68">
        <f t="shared" si="17"/>
        <v>3300</v>
      </c>
      <c r="DO35" s="68">
        <f t="shared" si="17"/>
        <v>3300</v>
      </c>
      <c r="DP35" s="68">
        <f t="shared" si="17"/>
        <v>0</v>
      </c>
      <c r="DQ35" s="68">
        <f t="shared" si="17"/>
        <v>10101</v>
      </c>
      <c r="DR35" s="68">
        <f t="shared" si="17"/>
        <v>3502.3</v>
      </c>
      <c r="DS35" s="68">
        <f t="shared" si="17"/>
        <v>0</v>
      </c>
      <c r="DT35" s="68">
        <f t="shared" si="17"/>
        <v>21483</v>
      </c>
      <c r="DU35" s="68">
        <f t="shared" si="17"/>
        <v>12412.3</v>
      </c>
      <c r="DV35" s="68">
        <f t="shared" si="17"/>
        <v>0</v>
      </c>
      <c r="DW35" s="68">
        <f t="shared" si="17"/>
        <v>16488.2</v>
      </c>
      <c r="DX35" s="68">
        <f t="shared" si="17"/>
        <v>824.4</v>
      </c>
      <c r="DY35" s="68">
        <f t="shared" si="17"/>
        <v>0</v>
      </c>
      <c r="DZ35" s="68">
        <f t="shared" si="17"/>
        <v>59721.4</v>
      </c>
      <c r="EA35" s="68">
        <f t="shared" ref="EA35:GL35" si="18">EA6+EA28+EA34</f>
        <v>3060.6000000000004</v>
      </c>
      <c r="EB35" s="68">
        <f t="shared" si="18"/>
        <v>0</v>
      </c>
      <c r="EC35" s="68">
        <f t="shared" si="18"/>
        <v>2710.3</v>
      </c>
      <c r="ED35" s="68">
        <f t="shared" si="18"/>
        <v>0</v>
      </c>
      <c r="EE35" s="68">
        <f t="shared" si="18"/>
        <v>0</v>
      </c>
      <c r="EF35" s="68">
        <f t="shared" si="18"/>
        <v>115986.70000000001</v>
      </c>
      <c r="EG35" s="68">
        <f t="shared" si="18"/>
        <v>115986.70000000001</v>
      </c>
      <c r="EH35" s="68">
        <f t="shared" si="18"/>
        <v>0</v>
      </c>
      <c r="EI35" s="68">
        <f t="shared" si="18"/>
        <v>47889.5</v>
      </c>
      <c r="EJ35" s="68">
        <f t="shared" si="18"/>
        <v>21826.400000000001</v>
      </c>
      <c r="EK35" s="68">
        <f t="shared" si="18"/>
        <v>78020.7</v>
      </c>
      <c r="EL35" s="68">
        <f t="shared" si="18"/>
        <v>78020.7</v>
      </c>
      <c r="EM35" s="68">
        <f t="shared" si="18"/>
        <v>45635.1</v>
      </c>
      <c r="EN35" s="68">
        <f t="shared" si="18"/>
        <v>8887.2000000000007</v>
      </c>
      <c r="EO35" s="68">
        <f t="shared" si="18"/>
        <v>8915.5</v>
      </c>
      <c r="EP35" s="68">
        <f t="shared" si="18"/>
        <v>8898.7000000000007</v>
      </c>
      <c r="EQ35" s="68">
        <f t="shared" si="18"/>
        <v>0</v>
      </c>
      <c r="ER35" s="68">
        <f t="shared" si="18"/>
        <v>1914.1</v>
      </c>
      <c r="ES35" s="68">
        <f t="shared" si="18"/>
        <v>1752.8</v>
      </c>
      <c r="ET35" s="68">
        <f t="shared" si="18"/>
        <v>0</v>
      </c>
      <c r="EU35" s="68">
        <f t="shared" si="18"/>
        <v>15260</v>
      </c>
      <c r="EV35" s="68">
        <f t="shared" si="18"/>
        <v>15260</v>
      </c>
      <c r="EW35" s="68">
        <f t="shared" si="18"/>
        <v>0</v>
      </c>
      <c r="EX35" s="68">
        <f t="shared" si="18"/>
        <v>12173.8</v>
      </c>
      <c r="EY35" s="68">
        <f t="shared" si="18"/>
        <v>9387.2000000000007</v>
      </c>
      <c r="EZ35" s="68">
        <f t="shared" si="18"/>
        <v>128734.2</v>
      </c>
      <c r="FA35" s="68">
        <f t="shared" si="18"/>
        <v>41940.5</v>
      </c>
      <c r="FB35" s="68">
        <f t="shared" si="18"/>
        <v>15864.800000000001</v>
      </c>
      <c r="FC35" s="68">
        <f t="shared" si="18"/>
        <v>720142.40700000001</v>
      </c>
      <c r="FD35" s="68">
        <f t="shared" si="18"/>
        <v>711032.29999999993</v>
      </c>
      <c r="FE35" s="68">
        <f t="shared" si="18"/>
        <v>401404</v>
      </c>
      <c r="FF35" s="68">
        <f t="shared" si="18"/>
        <v>27394.5</v>
      </c>
      <c r="FG35" s="68">
        <f t="shared" si="18"/>
        <v>27394.5</v>
      </c>
      <c r="FH35" s="68">
        <f t="shared" si="18"/>
        <v>27152.600000000002</v>
      </c>
      <c r="FI35" s="68">
        <f t="shared" si="18"/>
        <v>62287.399999999994</v>
      </c>
      <c r="FJ35" s="68">
        <f t="shared" si="18"/>
        <v>62287.399999999994</v>
      </c>
      <c r="FK35" s="68">
        <f t="shared" si="18"/>
        <v>6138.6</v>
      </c>
      <c r="FL35" s="68">
        <f t="shared" si="18"/>
        <v>0</v>
      </c>
      <c r="FM35" s="68">
        <f t="shared" si="18"/>
        <v>722</v>
      </c>
      <c r="FN35" s="68">
        <f t="shared" si="18"/>
        <v>722</v>
      </c>
      <c r="FO35" s="68">
        <f t="shared" si="18"/>
        <v>0</v>
      </c>
      <c r="FP35" s="68">
        <f t="shared" si="18"/>
        <v>41950.1</v>
      </c>
      <c r="FQ35" s="68">
        <f t="shared" si="18"/>
        <v>17230.7</v>
      </c>
      <c r="FR35" s="68">
        <f t="shared" si="18"/>
        <v>0</v>
      </c>
      <c r="FS35" s="68">
        <f t="shared" si="18"/>
        <v>56295.6</v>
      </c>
      <c r="FT35" s="68">
        <f t="shared" si="18"/>
        <v>28882.3</v>
      </c>
      <c r="FU35" s="68">
        <f t="shared" si="18"/>
        <v>0</v>
      </c>
      <c r="FV35" s="68">
        <f t="shared" si="18"/>
        <v>217543.80000000002</v>
      </c>
      <c r="FW35" s="68">
        <f t="shared" si="18"/>
        <v>151729.59999999998</v>
      </c>
      <c r="FX35" s="68">
        <f t="shared" si="18"/>
        <v>0</v>
      </c>
      <c r="FY35" s="68">
        <f t="shared" si="18"/>
        <v>157594.79999999999</v>
      </c>
      <c r="FZ35" s="68">
        <f t="shared" si="18"/>
        <v>250844.3</v>
      </c>
      <c r="GA35" s="68">
        <f t="shared" si="18"/>
        <v>4069.2000000000003</v>
      </c>
      <c r="GB35" s="68">
        <f t="shared" si="18"/>
        <v>4069.2000000000003</v>
      </c>
      <c r="GC35" s="68">
        <f t="shared" si="18"/>
        <v>3963</v>
      </c>
      <c r="GD35" s="68">
        <f t="shared" si="18"/>
        <v>0</v>
      </c>
      <c r="GE35" s="68">
        <f t="shared" si="18"/>
        <v>98622.89999999998</v>
      </c>
      <c r="GF35" s="68">
        <f t="shared" si="18"/>
        <v>64552.2</v>
      </c>
      <c r="GG35" s="68">
        <f t="shared" si="18"/>
        <v>0</v>
      </c>
      <c r="GH35" s="68">
        <f t="shared" si="18"/>
        <v>2682.3</v>
      </c>
      <c r="GI35" s="68">
        <f t="shared" si="18"/>
        <v>2650.3999999999996</v>
      </c>
      <c r="GJ35" s="68">
        <f t="shared" si="18"/>
        <v>7547.4747500000003</v>
      </c>
      <c r="GK35" s="68">
        <f t="shared" si="18"/>
        <v>1765.2</v>
      </c>
      <c r="GL35" s="68">
        <f t="shared" si="18"/>
        <v>536.9</v>
      </c>
      <c r="GM35" s="68">
        <f t="shared" ref="GM35:HD35" si="19">GM6+GM28+GM34</f>
        <v>19169.399999999998</v>
      </c>
      <c r="GN35" s="68">
        <f t="shared" si="19"/>
        <v>20902.3</v>
      </c>
      <c r="GO35" s="68">
        <f t="shared" si="19"/>
        <v>3685.7</v>
      </c>
      <c r="GP35" s="68">
        <f t="shared" si="19"/>
        <v>0</v>
      </c>
      <c r="GQ35" s="68">
        <f t="shared" si="19"/>
        <v>8000</v>
      </c>
      <c r="GR35" s="68">
        <f t="shared" si="19"/>
        <v>3952</v>
      </c>
      <c r="GS35" s="68">
        <f t="shared" si="19"/>
        <v>0</v>
      </c>
      <c r="GT35" s="68">
        <f t="shared" si="19"/>
        <v>2538.9</v>
      </c>
      <c r="GU35" s="68">
        <f t="shared" si="19"/>
        <v>2511.6</v>
      </c>
      <c r="GV35" s="68">
        <f t="shared" si="19"/>
        <v>6847.5</v>
      </c>
      <c r="GW35" s="68">
        <f t="shared" si="19"/>
        <v>6847.5</v>
      </c>
      <c r="GX35" s="68">
        <f t="shared" si="19"/>
        <v>3562.3</v>
      </c>
      <c r="GY35" s="68">
        <f t="shared" si="19"/>
        <v>16472.099999999999</v>
      </c>
      <c r="GZ35" s="68">
        <f t="shared" si="19"/>
        <v>16472.099999999999</v>
      </c>
      <c r="HA35" s="68">
        <f t="shared" si="19"/>
        <v>16472.099999999999</v>
      </c>
      <c r="HB35" s="68">
        <f t="shared" si="19"/>
        <v>300000</v>
      </c>
      <c r="HC35" s="68">
        <f t="shared" si="19"/>
        <v>600000</v>
      </c>
      <c r="HD35" s="68">
        <f t="shared" si="19"/>
        <v>592774.80000000005</v>
      </c>
    </row>
  </sheetData>
  <mergeCells count="76">
    <mergeCell ref="BZ4:CB4"/>
    <mergeCell ref="GG4:GI4"/>
    <mergeCell ref="GJ4:GL4"/>
    <mergeCell ref="AS4:AU4"/>
    <mergeCell ref="AV4:AX4"/>
    <mergeCell ref="AY4:BA4"/>
    <mergeCell ref="BB4:BD4"/>
    <mergeCell ref="BE4:BG4"/>
    <mergeCell ref="BK4:BM4"/>
    <mergeCell ref="BN4:BP4"/>
    <mergeCell ref="BQ4:BS4"/>
    <mergeCell ref="BT4:BV4"/>
    <mergeCell ref="BW4:BY4"/>
    <mergeCell ref="CC4:CE4"/>
    <mergeCell ref="CF4:CH4"/>
    <mergeCell ref="CI4:CK4"/>
    <mergeCell ref="D1:W1"/>
    <mergeCell ref="D2:Q2"/>
    <mergeCell ref="C4:E4"/>
    <mergeCell ref="F4:H4"/>
    <mergeCell ref="I4:K4"/>
    <mergeCell ref="L4:N4"/>
    <mergeCell ref="O4:Q4"/>
    <mergeCell ref="R4:T4"/>
    <mergeCell ref="U4:W4"/>
    <mergeCell ref="A35:B35"/>
    <mergeCell ref="A34:B34"/>
    <mergeCell ref="B4:B5"/>
    <mergeCell ref="A4:A5"/>
    <mergeCell ref="BH4:BJ4"/>
    <mergeCell ref="AA4:AC4"/>
    <mergeCell ref="AD4:AF4"/>
    <mergeCell ref="AJ4:AL4"/>
    <mergeCell ref="AM4:AO4"/>
    <mergeCell ref="AP4:AR4"/>
    <mergeCell ref="AG4:AI4"/>
    <mergeCell ref="X4:Z4"/>
    <mergeCell ref="CL4:CN4"/>
    <mergeCell ref="CO4:CQ4"/>
    <mergeCell ref="CR4:CT4"/>
    <mergeCell ref="CU4:CW4"/>
    <mergeCell ref="CX4:CZ4"/>
    <mergeCell ref="DD4:DF4"/>
    <mergeCell ref="DY4:EA4"/>
    <mergeCell ref="EB4:ED4"/>
    <mergeCell ref="EE4:EG4"/>
    <mergeCell ref="EN4:EP4"/>
    <mergeCell ref="DG4:DI4"/>
    <mergeCell ref="DJ4:DL4"/>
    <mergeCell ref="DM4:DO4"/>
    <mergeCell ref="DP4:DR4"/>
    <mergeCell ref="DS4:DU4"/>
    <mergeCell ref="EH4:EJ4"/>
    <mergeCell ref="EK4:EM4"/>
    <mergeCell ref="FU4:FW4"/>
    <mergeCell ref="FX4:FZ4"/>
    <mergeCell ref="GA4:GC4"/>
    <mergeCell ref="GD4:GF4"/>
    <mergeCell ref="DA4:DC4"/>
    <mergeCell ref="FF4:FH4"/>
    <mergeCell ref="FI4:FK4"/>
    <mergeCell ref="FL4:FN4"/>
    <mergeCell ref="FO4:FQ4"/>
    <mergeCell ref="FR4:FT4"/>
    <mergeCell ref="EQ4:ES4"/>
    <mergeCell ref="ET4:EV4"/>
    <mergeCell ref="EW4:EY4"/>
    <mergeCell ref="EZ4:FB4"/>
    <mergeCell ref="FC4:FE4"/>
    <mergeCell ref="DV4:DX4"/>
    <mergeCell ref="HB4:HD4"/>
    <mergeCell ref="GM4:GO4"/>
    <mergeCell ref="GP4:GR4"/>
    <mergeCell ref="GS4:GU4"/>
    <mergeCell ref="GV4:GX4"/>
    <mergeCell ref="GY4:HA4"/>
  </mergeCells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8"/>
  <sheetViews>
    <sheetView showGridLines="0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C5" sqref="C5"/>
    </sheetView>
  </sheetViews>
  <sheetFormatPr defaultColWidth="9.1796875" defaultRowHeight="13"/>
  <cols>
    <col min="1" max="1" width="4.81640625" style="1" customWidth="1"/>
    <col min="2" max="2" width="23.453125" style="2" customWidth="1"/>
    <col min="3" max="3" width="14.26953125" style="2" customWidth="1"/>
    <col min="4" max="4" width="14.81640625" style="2" customWidth="1"/>
    <col min="5" max="5" width="14.54296875" style="2" customWidth="1"/>
    <col min="6" max="6" width="12.7265625" style="2" customWidth="1"/>
    <col min="7" max="7" width="13.1796875" style="2" customWidth="1"/>
    <col min="8" max="11" width="13" style="2" customWidth="1"/>
    <col min="12" max="12" width="13.1796875" style="2" customWidth="1"/>
    <col min="13" max="13" width="13.453125" style="2" customWidth="1"/>
    <col min="14" max="14" width="13" style="2" customWidth="1"/>
    <col min="15" max="15" width="10.7265625" style="2" customWidth="1"/>
    <col min="16" max="17" width="13" style="2" customWidth="1"/>
    <col min="18" max="18" width="11.54296875" style="2" customWidth="1"/>
    <col min="19" max="19" width="13.1796875" style="2" customWidth="1"/>
    <col min="20" max="20" width="12.81640625" style="2" customWidth="1"/>
    <col min="21" max="21" width="11.54296875" style="2" customWidth="1"/>
    <col min="22" max="22" width="13" style="2" customWidth="1"/>
    <col min="23" max="23" width="12.7265625" style="2" customWidth="1"/>
    <col min="24" max="24" width="12.54296875" style="2" customWidth="1"/>
    <col min="25" max="25" width="11.26953125" style="2" customWidth="1"/>
    <col min="26" max="26" width="12.26953125" style="2" customWidth="1"/>
    <col min="27" max="27" width="12.81640625" style="2" customWidth="1"/>
    <col min="28" max="28" width="12.54296875" style="2" customWidth="1"/>
    <col min="29" max="29" width="11.7265625" style="2" customWidth="1"/>
    <col min="30" max="34" width="14" style="2" customWidth="1"/>
    <col min="35" max="35" width="12" style="2" customWidth="1"/>
    <col min="36" max="36" width="14" style="2" customWidth="1"/>
    <col min="37" max="37" width="11.81640625" style="2" customWidth="1"/>
    <col min="38" max="38" width="12" style="2" customWidth="1"/>
    <col min="39" max="39" width="11" style="2" customWidth="1"/>
    <col min="40" max="40" width="14" style="2" customWidth="1"/>
    <col min="41" max="41" width="14.26953125" style="2" customWidth="1"/>
    <col min="42" max="42" width="11.54296875" style="2" customWidth="1"/>
    <col min="43" max="43" width="14.1796875" style="2" customWidth="1"/>
    <col min="44" max="44" width="12.453125" style="2" customWidth="1"/>
    <col min="45" max="45" width="12" style="2" customWidth="1"/>
    <col min="46" max="46" width="16.1796875" style="2" customWidth="1"/>
    <col min="47" max="47" width="14.1796875" style="2" customWidth="1"/>
    <col min="48" max="48" width="12.1796875" style="2" customWidth="1"/>
    <col min="49" max="49" width="13.26953125" style="2" customWidth="1"/>
    <col min="50" max="56" width="14.7265625" style="2" customWidth="1"/>
    <col min="57" max="57" width="11.26953125" style="2" customWidth="1"/>
    <col min="58" max="58" width="12.453125" style="2" customWidth="1"/>
    <col min="59" max="59" width="11.26953125" style="2" customWidth="1"/>
    <col min="60" max="60" width="13" style="2" customWidth="1"/>
    <col min="61" max="61" width="11.54296875" style="2" customWidth="1"/>
    <col min="62" max="62" width="10.26953125" style="2" customWidth="1"/>
    <col min="63" max="63" width="9.453125" style="2" customWidth="1"/>
    <col min="64" max="64" width="10.54296875" style="2" customWidth="1"/>
    <col min="65" max="65" width="9.81640625" style="2" customWidth="1"/>
    <col min="66" max="66" width="12" style="2" customWidth="1"/>
    <col min="67" max="67" width="11" style="2" customWidth="1"/>
    <col min="68" max="68" width="10.1796875" style="2" customWidth="1"/>
    <col min="69" max="69" width="10.81640625" style="2" customWidth="1"/>
    <col min="70" max="70" width="11.7265625" style="2" customWidth="1"/>
    <col min="71" max="71" width="11.26953125" style="2" customWidth="1"/>
    <col min="72" max="72" width="11.7265625" style="2" customWidth="1"/>
    <col min="73" max="73" width="12.7265625" style="2" customWidth="1"/>
    <col min="74" max="74" width="9.7265625" style="2" customWidth="1"/>
    <col min="75" max="75" width="11.1796875" style="2" customWidth="1"/>
    <col min="76" max="76" width="12" style="2" customWidth="1"/>
    <col min="77" max="77" width="9" style="2" customWidth="1"/>
    <col min="78" max="78" width="11.26953125" style="2" customWidth="1"/>
    <col min="79" max="79" width="11.7265625" style="2" customWidth="1"/>
    <col min="80" max="80" width="13" style="2" customWidth="1"/>
    <col min="81" max="16384" width="9.1796875" style="5"/>
  </cols>
  <sheetData>
    <row r="1" spans="1:80" ht="26.25" hidden="1" customHeight="1">
      <c r="A1" s="1" t="s">
        <v>0</v>
      </c>
      <c r="G1" s="3"/>
      <c r="H1" s="3"/>
      <c r="I1" s="3"/>
      <c r="J1" s="3"/>
      <c r="K1" s="3"/>
      <c r="L1" s="3"/>
      <c r="S1" s="45"/>
      <c r="T1" s="4"/>
      <c r="U1" s="4"/>
      <c r="V1" s="4"/>
      <c r="W1" s="4"/>
    </row>
    <row r="2" spans="1:80" ht="42.75" customHeight="1">
      <c r="A2" s="1" t="s">
        <v>1</v>
      </c>
      <c r="C2" s="109" t="s">
        <v>388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66"/>
      <c r="S2" s="66"/>
      <c r="T2" s="66"/>
      <c r="U2" s="66"/>
      <c r="V2" s="66"/>
      <c r="W2" s="66"/>
      <c r="X2" s="51"/>
    </row>
    <row r="3" spans="1:80" ht="26.25" customHeight="1"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5"/>
      <c r="BL3" s="75"/>
      <c r="BM3" s="75"/>
      <c r="BN3" s="75"/>
      <c r="BO3" s="75"/>
      <c r="BP3" s="75"/>
      <c r="BQ3" s="75"/>
      <c r="BR3" s="75"/>
      <c r="BS3" s="75"/>
      <c r="BT3" s="76"/>
    </row>
    <row r="4" spans="1:80" ht="207.75" customHeight="1">
      <c r="A4" s="105" t="s">
        <v>30</v>
      </c>
      <c r="B4" s="89" t="s">
        <v>358</v>
      </c>
      <c r="C4" s="103" t="s">
        <v>100</v>
      </c>
      <c r="D4" s="103"/>
      <c r="E4" s="103"/>
      <c r="F4" s="89" t="s">
        <v>328</v>
      </c>
      <c r="G4" s="89"/>
      <c r="H4" s="89"/>
      <c r="I4" s="89" t="s">
        <v>329</v>
      </c>
      <c r="J4" s="89"/>
      <c r="K4" s="89"/>
      <c r="L4" s="89" t="s">
        <v>330</v>
      </c>
      <c r="M4" s="89"/>
      <c r="N4" s="89"/>
      <c r="O4" s="89" t="s">
        <v>331</v>
      </c>
      <c r="P4" s="89"/>
      <c r="Q4" s="89"/>
      <c r="R4" s="89" t="s">
        <v>332</v>
      </c>
      <c r="S4" s="89"/>
      <c r="T4" s="92"/>
      <c r="U4" s="92" t="s">
        <v>333</v>
      </c>
      <c r="V4" s="92"/>
      <c r="W4" s="92"/>
      <c r="X4" s="106" t="s">
        <v>334</v>
      </c>
      <c r="Y4" s="106"/>
      <c r="Z4" s="106"/>
      <c r="AA4" s="92" t="s">
        <v>335</v>
      </c>
      <c r="AB4" s="92"/>
      <c r="AC4" s="92"/>
      <c r="AD4" s="92" t="s">
        <v>336</v>
      </c>
      <c r="AE4" s="92"/>
      <c r="AF4" s="92"/>
      <c r="AG4" s="92" t="s">
        <v>337</v>
      </c>
      <c r="AH4" s="92"/>
      <c r="AI4" s="92"/>
      <c r="AJ4" s="92" t="s">
        <v>352</v>
      </c>
      <c r="AK4" s="92"/>
      <c r="AL4" s="92"/>
      <c r="AM4" s="92" t="s">
        <v>338</v>
      </c>
      <c r="AN4" s="92"/>
      <c r="AO4" s="92"/>
      <c r="AP4" s="92" t="s">
        <v>339</v>
      </c>
      <c r="AQ4" s="92"/>
      <c r="AR4" s="92"/>
      <c r="AS4" s="92" t="s">
        <v>340</v>
      </c>
      <c r="AT4" s="92"/>
      <c r="AU4" s="92"/>
      <c r="AV4" s="92" t="s">
        <v>341</v>
      </c>
      <c r="AW4" s="92"/>
      <c r="AX4" s="92"/>
      <c r="AY4" s="92" t="s">
        <v>342</v>
      </c>
      <c r="AZ4" s="92"/>
      <c r="BA4" s="92"/>
      <c r="BB4" s="92" t="s">
        <v>343</v>
      </c>
      <c r="BC4" s="92"/>
      <c r="BD4" s="92"/>
      <c r="BE4" s="95" t="s">
        <v>344</v>
      </c>
      <c r="BF4" s="96"/>
      <c r="BG4" s="97"/>
      <c r="BH4" s="95" t="s">
        <v>345</v>
      </c>
      <c r="BI4" s="96"/>
      <c r="BJ4" s="97"/>
      <c r="BK4" s="95" t="s">
        <v>346</v>
      </c>
      <c r="BL4" s="96"/>
      <c r="BM4" s="97"/>
      <c r="BN4" s="92" t="s">
        <v>347</v>
      </c>
      <c r="BO4" s="92"/>
      <c r="BP4" s="92"/>
      <c r="BQ4" s="92" t="s">
        <v>348</v>
      </c>
      <c r="BR4" s="92"/>
      <c r="BS4" s="92"/>
      <c r="BT4" s="92" t="s">
        <v>349</v>
      </c>
      <c r="BU4" s="89"/>
      <c r="BV4" s="89"/>
      <c r="BW4" s="89" t="s">
        <v>350</v>
      </c>
      <c r="BX4" s="89"/>
      <c r="BY4" s="89"/>
      <c r="BZ4" s="89" t="s">
        <v>351</v>
      </c>
      <c r="CA4" s="89"/>
      <c r="CB4" s="89"/>
    </row>
    <row r="5" spans="1:80" s="38" customFormat="1" ht="75.75" customHeight="1">
      <c r="A5" s="105"/>
      <c r="B5" s="89"/>
      <c r="C5" s="37" t="s">
        <v>125</v>
      </c>
      <c r="D5" s="37" t="s">
        <v>370</v>
      </c>
      <c r="E5" s="37" t="s">
        <v>126</v>
      </c>
      <c r="F5" s="37" t="s">
        <v>125</v>
      </c>
      <c r="G5" s="37" t="s">
        <v>370</v>
      </c>
      <c r="H5" s="37" t="s">
        <v>126</v>
      </c>
      <c r="I5" s="37" t="s">
        <v>125</v>
      </c>
      <c r="J5" s="37" t="s">
        <v>370</v>
      </c>
      <c r="K5" s="37" t="s">
        <v>126</v>
      </c>
      <c r="L5" s="37" t="s">
        <v>125</v>
      </c>
      <c r="M5" s="37" t="s">
        <v>370</v>
      </c>
      <c r="N5" s="37" t="s">
        <v>126</v>
      </c>
      <c r="O5" s="37" t="s">
        <v>125</v>
      </c>
      <c r="P5" s="37" t="s">
        <v>370</v>
      </c>
      <c r="Q5" s="37" t="s">
        <v>126</v>
      </c>
      <c r="R5" s="37" t="s">
        <v>125</v>
      </c>
      <c r="S5" s="37" t="s">
        <v>370</v>
      </c>
      <c r="T5" s="37" t="s">
        <v>126</v>
      </c>
      <c r="U5" s="37" t="s">
        <v>125</v>
      </c>
      <c r="V5" s="37" t="s">
        <v>370</v>
      </c>
      <c r="W5" s="37" t="s">
        <v>126</v>
      </c>
      <c r="X5" s="37" t="s">
        <v>125</v>
      </c>
      <c r="Y5" s="37" t="s">
        <v>370</v>
      </c>
      <c r="Z5" s="37" t="s">
        <v>126</v>
      </c>
      <c r="AA5" s="37" t="s">
        <v>125</v>
      </c>
      <c r="AB5" s="37" t="s">
        <v>370</v>
      </c>
      <c r="AC5" s="37" t="s">
        <v>126</v>
      </c>
      <c r="AD5" s="37" t="s">
        <v>125</v>
      </c>
      <c r="AE5" s="37" t="s">
        <v>370</v>
      </c>
      <c r="AF5" s="37" t="s">
        <v>126</v>
      </c>
      <c r="AG5" s="37" t="s">
        <v>125</v>
      </c>
      <c r="AH5" s="37" t="s">
        <v>370</v>
      </c>
      <c r="AI5" s="37" t="s">
        <v>126</v>
      </c>
      <c r="AJ5" s="37" t="s">
        <v>125</v>
      </c>
      <c r="AK5" s="37" t="s">
        <v>370</v>
      </c>
      <c r="AL5" s="37" t="s">
        <v>126</v>
      </c>
      <c r="AM5" s="37" t="s">
        <v>125</v>
      </c>
      <c r="AN5" s="37" t="s">
        <v>370</v>
      </c>
      <c r="AO5" s="37" t="s">
        <v>126</v>
      </c>
      <c r="AP5" s="37" t="s">
        <v>125</v>
      </c>
      <c r="AQ5" s="37" t="s">
        <v>370</v>
      </c>
      <c r="AR5" s="37" t="s">
        <v>126</v>
      </c>
      <c r="AS5" s="37" t="s">
        <v>125</v>
      </c>
      <c r="AT5" s="37" t="s">
        <v>370</v>
      </c>
      <c r="AU5" s="37" t="s">
        <v>126</v>
      </c>
      <c r="AV5" s="37" t="s">
        <v>125</v>
      </c>
      <c r="AW5" s="37" t="s">
        <v>370</v>
      </c>
      <c r="AX5" s="37" t="s">
        <v>126</v>
      </c>
      <c r="AY5" s="37" t="s">
        <v>125</v>
      </c>
      <c r="AZ5" s="37" t="s">
        <v>370</v>
      </c>
      <c r="BA5" s="37" t="s">
        <v>126</v>
      </c>
      <c r="BB5" s="37" t="s">
        <v>125</v>
      </c>
      <c r="BC5" s="37" t="s">
        <v>370</v>
      </c>
      <c r="BD5" s="37" t="s">
        <v>126</v>
      </c>
      <c r="BE5" s="37" t="s">
        <v>125</v>
      </c>
      <c r="BF5" s="37" t="s">
        <v>370</v>
      </c>
      <c r="BG5" s="37" t="s">
        <v>126</v>
      </c>
      <c r="BH5" s="37" t="s">
        <v>125</v>
      </c>
      <c r="BI5" s="37" t="s">
        <v>370</v>
      </c>
      <c r="BJ5" s="37" t="s">
        <v>126</v>
      </c>
      <c r="BK5" s="37" t="s">
        <v>125</v>
      </c>
      <c r="BL5" s="37" t="s">
        <v>370</v>
      </c>
      <c r="BM5" s="37" t="s">
        <v>126</v>
      </c>
      <c r="BN5" s="37" t="s">
        <v>125</v>
      </c>
      <c r="BO5" s="37" t="s">
        <v>370</v>
      </c>
      <c r="BP5" s="37" t="s">
        <v>126</v>
      </c>
      <c r="BQ5" s="37" t="s">
        <v>125</v>
      </c>
      <c r="BR5" s="37" t="s">
        <v>370</v>
      </c>
      <c r="BS5" s="37" t="s">
        <v>126</v>
      </c>
      <c r="BT5" s="37" t="s">
        <v>125</v>
      </c>
      <c r="BU5" s="37" t="s">
        <v>370</v>
      </c>
      <c r="BV5" s="37" t="s">
        <v>126</v>
      </c>
      <c r="BW5" s="37" t="s">
        <v>125</v>
      </c>
      <c r="BX5" s="37" t="s">
        <v>370</v>
      </c>
      <c r="BY5" s="37" t="s">
        <v>126</v>
      </c>
      <c r="BZ5" s="37" t="s">
        <v>125</v>
      </c>
      <c r="CA5" s="37" t="s">
        <v>370</v>
      </c>
      <c r="CB5" s="37" t="s">
        <v>126</v>
      </c>
    </row>
    <row r="6" spans="1:80" s="7" customFormat="1" ht="35.25" customHeight="1">
      <c r="A6" s="29"/>
      <c r="B6" s="30" t="s">
        <v>327</v>
      </c>
      <c r="C6" s="31">
        <f>SUM(C7:C27)</f>
        <v>5816552.3901300002</v>
      </c>
      <c r="D6" s="31">
        <f t="shared" ref="D6:CB6" si="0">SUM(D7:D27)</f>
        <v>6058502.5</v>
      </c>
      <c r="E6" s="31">
        <f t="shared" si="0"/>
        <v>4875248.7999999989</v>
      </c>
      <c r="F6" s="31">
        <f t="shared" si="0"/>
        <v>26.099999999999998</v>
      </c>
      <c r="G6" s="31">
        <f t="shared" si="0"/>
        <v>26.099999999999998</v>
      </c>
      <c r="H6" s="31">
        <f t="shared" si="0"/>
        <v>25.299999999999997</v>
      </c>
      <c r="I6" s="31">
        <f t="shared" si="0"/>
        <v>57.599999999999994</v>
      </c>
      <c r="J6" s="31">
        <f t="shared" si="0"/>
        <v>57.599999999999994</v>
      </c>
      <c r="K6" s="31">
        <f t="shared" si="0"/>
        <v>57.599999999999994</v>
      </c>
      <c r="L6" s="31">
        <f t="shared" si="0"/>
        <v>23932.799999999999</v>
      </c>
      <c r="M6" s="31">
        <f t="shared" si="0"/>
        <v>23133.200000000001</v>
      </c>
      <c r="N6" s="31">
        <f t="shared" si="0"/>
        <v>17679.3</v>
      </c>
      <c r="O6" s="31">
        <f t="shared" si="0"/>
        <v>0</v>
      </c>
      <c r="P6" s="31">
        <f t="shared" si="0"/>
        <v>3020.1</v>
      </c>
      <c r="Q6" s="31">
        <f t="shared" si="0"/>
        <v>0</v>
      </c>
      <c r="R6" s="31">
        <f t="shared" si="0"/>
        <v>18.8</v>
      </c>
      <c r="S6" s="31">
        <f t="shared" si="0"/>
        <v>18.8</v>
      </c>
      <c r="T6" s="31">
        <f t="shared" si="0"/>
        <v>0</v>
      </c>
      <c r="U6" s="31">
        <f t="shared" si="0"/>
        <v>0</v>
      </c>
      <c r="V6" s="31">
        <f t="shared" si="0"/>
        <v>295.7</v>
      </c>
      <c r="W6" s="31">
        <f t="shared" si="0"/>
        <v>0</v>
      </c>
      <c r="X6" s="31">
        <f t="shared" si="0"/>
        <v>58.400000000000006</v>
      </c>
      <c r="Y6" s="31">
        <f t="shared" si="0"/>
        <v>58.400000000000006</v>
      </c>
      <c r="Z6" s="31">
        <f t="shared" si="0"/>
        <v>13.299999999999999</v>
      </c>
      <c r="AA6" s="31">
        <f t="shared" si="0"/>
        <v>107271.64913000002</v>
      </c>
      <c r="AB6" s="31">
        <f t="shared" si="0"/>
        <v>109985.9</v>
      </c>
      <c r="AC6" s="31">
        <f t="shared" si="0"/>
        <v>81035.099999999991</v>
      </c>
      <c r="AD6" s="31">
        <f t="shared" si="0"/>
        <v>197728.64099999997</v>
      </c>
      <c r="AE6" s="31">
        <f t="shared" si="0"/>
        <v>245864.00000000003</v>
      </c>
      <c r="AF6" s="31">
        <f t="shared" si="0"/>
        <v>224709.40000000002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0</v>
      </c>
      <c r="AL6" s="31">
        <f t="shared" si="0"/>
        <v>0</v>
      </c>
      <c r="AM6" s="31">
        <f t="shared" si="0"/>
        <v>25180.600000000002</v>
      </c>
      <c r="AN6" s="31">
        <f t="shared" si="0"/>
        <v>25180.600000000002</v>
      </c>
      <c r="AO6" s="31">
        <f t="shared" si="0"/>
        <v>15242.5</v>
      </c>
      <c r="AP6" s="31">
        <f t="shared" si="0"/>
        <v>1858.4000000000003</v>
      </c>
      <c r="AQ6" s="31">
        <f t="shared" si="0"/>
        <v>1858.4000000000003</v>
      </c>
      <c r="AR6" s="31">
        <f t="shared" si="0"/>
        <v>1133.7</v>
      </c>
      <c r="AS6" s="31">
        <f t="shared" si="0"/>
        <v>22022</v>
      </c>
      <c r="AT6" s="31">
        <f t="shared" si="0"/>
        <v>22022</v>
      </c>
      <c r="AU6" s="31">
        <f t="shared" si="0"/>
        <v>15012.2</v>
      </c>
      <c r="AV6" s="31">
        <f t="shared" si="0"/>
        <v>13043.9</v>
      </c>
      <c r="AW6" s="31">
        <f t="shared" si="0"/>
        <v>13043.9</v>
      </c>
      <c r="AX6" s="31">
        <f t="shared" si="0"/>
        <v>8538.6999999999971</v>
      </c>
      <c r="AY6" s="31">
        <f t="shared" si="0"/>
        <v>1228491.9999999998</v>
      </c>
      <c r="AZ6" s="31">
        <f t="shared" si="0"/>
        <v>1243234.1000000001</v>
      </c>
      <c r="BA6" s="31">
        <f t="shared" si="0"/>
        <v>1014379.4</v>
      </c>
      <c r="BB6" s="31">
        <f t="shared" si="0"/>
        <v>4050259.3000000003</v>
      </c>
      <c r="BC6" s="31">
        <f t="shared" si="0"/>
        <v>4217854.4000000004</v>
      </c>
      <c r="BD6" s="31">
        <f t="shared" si="0"/>
        <v>3404382.5</v>
      </c>
      <c r="BE6" s="31">
        <f t="shared" si="0"/>
        <v>98579.999999999985</v>
      </c>
      <c r="BF6" s="31">
        <f t="shared" si="0"/>
        <v>98579.999999999985</v>
      </c>
      <c r="BG6" s="31">
        <f t="shared" si="0"/>
        <v>64821.700000000004</v>
      </c>
      <c r="BH6" s="31">
        <f t="shared" si="0"/>
        <v>2400</v>
      </c>
      <c r="BI6" s="31">
        <f t="shared" si="0"/>
        <v>2400</v>
      </c>
      <c r="BJ6" s="31">
        <f t="shared" si="0"/>
        <v>0</v>
      </c>
      <c r="BK6" s="31">
        <f t="shared" si="0"/>
        <v>156.19999999999999</v>
      </c>
      <c r="BL6" s="31">
        <f t="shared" si="0"/>
        <v>156.19999999999999</v>
      </c>
      <c r="BM6" s="31">
        <f t="shared" si="0"/>
        <v>12</v>
      </c>
      <c r="BN6" s="31">
        <f t="shared" si="0"/>
        <v>401.3</v>
      </c>
      <c r="BO6" s="31">
        <f t="shared" si="0"/>
        <v>401.3</v>
      </c>
      <c r="BP6" s="31">
        <f t="shared" si="0"/>
        <v>82.2</v>
      </c>
      <c r="BQ6" s="31">
        <f t="shared" si="0"/>
        <v>9622.3000000000011</v>
      </c>
      <c r="BR6" s="31">
        <f t="shared" si="0"/>
        <v>9622.3000000000011</v>
      </c>
      <c r="BS6" s="31">
        <f t="shared" si="0"/>
        <v>2745.4</v>
      </c>
      <c r="BT6" s="31">
        <f t="shared" si="0"/>
        <v>702.90000000000009</v>
      </c>
      <c r="BU6" s="31">
        <f t="shared" si="0"/>
        <v>6949.9999999999991</v>
      </c>
      <c r="BV6" s="31">
        <f t="shared" si="0"/>
        <v>3383.7000000000003</v>
      </c>
      <c r="BW6" s="31">
        <f t="shared" si="0"/>
        <v>4630.7000000000007</v>
      </c>
      <c r="BX6" s="31">
        <f t="shared" si="0"/>
        <v>4630.7000000000007</v>
      </c>
      <c r="BY6" s="31">
        <f t="shared" si="0"/>
        <v>3774.9000000000005</v>
      </c>
      <c r="BZ6" s="31">
        <f t="shared" si="0"/>
        <v>30108.799999999999</v>
      </c>
      <c r="CA6" s="31">
        <f t="shared" si="0"/>
        <v>30108.799999999999</v>
      </c>
      <c r="CB6" s="31">
        <f t="shared" si="0"/>
        <v>18219.899999999998</v>
      </c>
    </row>
    <row r="7" spans="1:80" ht="17.25" customHeight="1">
      <c r="A7" s="32">
        <v>1</v>
      </c>
      <c r="B7" s="33" t="s">
        <v>3</v>
      </c>
      <c r="C7" s="28">
        <f>F7+I7+L7+O7+R7+U7+X7+AA7+AD7+AG7+AJ7+AM7+AP7+AS7+AV7+AY7+BB7+BE7+BH7+BK7+BN7+BQ7+BT7+BW7+BZ7</f>
        <v>155538.66329999999</v>
      </c>
      <c r="D7" s="28">
        <f t="shared" ref="D7:E7" si="1">G7+J7+M7+P7+S7+V7+Y7+AB7+AE7+AH7+AK7+AN7+AQ7+AT7+AW7+AZ7+BC7+BF7+BI7+BL7+BO7+BR7+BU7+BX7+CA7</f>
        <v>166690.29999999999</v>
      </c>
      <c r="E7" s="28">
        <f t="shared" si="1"/>
        <v>130356.29999999999</v>
      </c>
      <c r="F7" s="28">
        <v>1.2</v>
      </c>
      <c r="G7" s="28">
        <v>1.2</v>
      </c>
      <c r="H7" s="47">
        <v>1.2</v>
      </c>
      <c r="I7" s="47">
        <v>0.8</v>
      </c>
      <c r="J7" s="47">
        <v>0.8</v>
      </c>
      <c r="K7" s="47">
        <v>0.8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28">
        <v>1.3</v>
      </c>
      <c r="Y7" s="28">
        <v>1.3</v>
      </c>
      <c r="Z7" s="47">
        <v>0</v>
      </c>
      <c r="AA7" s="47">
        <v>3178.6072999999997</v>
      </c>
      <c r="AB7" s="47">
        <v>3600.4</v>
      </c>
      <c r="AC7" s="47">
        <v>3600.4</v>
      </c>
      <c r="AD7" s="47">
        <v>5739.7560000000003</v>
      </c>
      <c r="AE7" s="47">
        <v>6010.6</v>
      </c>
      <c r="AF7" s="47">
        <v>4895</v>
      </c>
      <c r="AG7" s="47"/>
      <c r="AH7" s="47"/>
      <c r="AI7" s="47"/>
      <c r="AJ7" s="47"/>
      <c r="AK7" s="47"/>
      <c r="AL7" s="47"/>
      <c r="AM7" s="47">
        <v>839.9</v>
      </c>
      <c r="AN7" s="47">
        <v>839.9</v>
      </c>
      <c r="AO7" s="47">
        <v>537.5</v>
      </c>
      <c r="AP7" s="47">
        <v>80.900000000000006</v>
      </c>
      <c r="AQ7" s="47">
        <v>80.900000000000006</v>
      </c>
      <c r="AR7" s="47">
        <v>53.1</v>
      </c>
      <c r="AS7" s="47">
        <v>575.9</v>
      </c>
      <c r="AT7" s="47">
        <v>575.9</v>
      </c>
      <c r="AU7" s="47">
        <v>372.9</v>
      </c>
      <c r="AV7" s="28">
        <v>452</v>
      </c>
      <c r="AW7" s="47">
        <v>452</v>
      </c>
      <c r="AX7" s="47">
        <v>313.8</v>
      </c>
      <c r="AY7" s="47">
        <v>9261.1</v>
      </c>
      <c r="AZ7" s="47">
        <v>8702.2000000000007</v>
      </c>
      <c r="BA7" s="47">
        <v>6763.7</v>
      </c>
      <c r="BB7" s="47">
        <v>131556.1</v>
      </c>
      <c r="BC7" s="47">
        <v>142442.9</v>
      </c>
      <c r="BD7" s="47">
        <v>111215.8</v>
      </c>
      <c r="BE7" s="47">
        <v>2773.5</v>
      </c>
      <c r="BF7" s="47">
        <v>2773.5</v>
      </c>
      <c r="BG7" s="47">
        <v>1864.7</v>
      </c>
      <c r="BH7" s="47"/>
      <c r="BI7" s="47"/>
      <c r="BJ7" s="47"/>
      <c r="BK7" s="47"/>
      <c r="BL7" s="47"/>
      <c r="BM7" s="47"/>
      <c r="BN7" s="47"/>
      <c r="BO7" s="47"/>
      <c r="BP7" s="47"/>
      <c r="BQ7" s="47">
        <v>90.4</v>
      </c>
      <c r="BR7" s="47">
        <v>90.4</v>
      </c>
      <c r="BS7" s="47">
        <v>18.600000000000001</v>
      </c>
      <c r="BT7" s="47"/>
      <c r="BU7" s="47">
        <v>131.1</v>
      </c>
      <c r="BV7" s="47">
        <v>65.900000000000006</v>
      </c>
      <c r="BW7" s="47">
        <v>92.9</v>
      </c>
      <c r="BX7" s="47">
        <v>92.9</v>
      </c>
      <c r="BY7" s="47">
        <v>92.9</v>
      </c>
      <c r="BZ7" s="47">
        <v>894.3</v>
      </c>
      <c r="CA7" s="47">
        <v>894.3</v>
      </c>
      <c r="CB7" s="47">
        <v>560</v>
      </c>
    </row>
    <row r="8" spans="1:80" ht="17.25" customHeight="1">
      <c r="A8" s="32">
        <v>2</v>
      </c>
      <c r="B8" s="33" t="s">
        <v>4</v>
      </c>
      <c r="C8" s="28">
        <f t="shared" ref="C8:C19" si="2">F8+I8+L8+O8+R8+U8+X8+AA8+AD8+AG8+AJ8+AM8+AP8+AS8+AV8+AY8+BB8+BE8+BH8+BK8+BN8+BQ8+BT8+BW8+BZ8</f>
        <v>199412.234</v>
      </c>
      <c r="D8" s="28">
        <f t="shared" ref="D8:D20" si="3">G8+J8+M8+P8+S8+V8+Y8+AB8+AE8+AH8+AK8+AN8+AQ8+AT8+AW8+AZ8+BC8+BF8+BI8+BL8+BO8+BR8+BU8+BX8+CA8</f>
        <v>194565.99999999997</v>
      </c>
      <c r="E8" s="28">
        <f t="shared" ref="E8:E20" si="4">H8+K8+N8+Q8+T8+W8+Z8+AC8+AF8+AI8+AL8+AO8+AR8+AU8+AX8+BA8+BD8+BG8+BJ8+BM8+BP8+BS8+BV8+BY8+CB8</f>
        <v>165816.1</v>
      </c>
      <c r="F8" s="28">
        <v>0.5</v>
      </c>
      <c r="G8" s="28">
        <v>0.5</v>
      </c>
      <c r="H8" s="47">
        <v>0.5</v>
      </c>
      <c r="I8" s="47">
        <v>2.1</v>
      </c>
      <c r="J8" s="47">
        <v>2.1</v>
      </c>
      <c r="K8" s="47">
        <v>2.1</v>
      </c>
      <c r="L8" s="47">
        <v>1016.2</v>
      </c>
      <c r="M8" s="47">
        <v>786.7</v>
      </c>
      <c r="N8" s="47">
        <v>574</v>
      </c>
      <c r="O8" s="47"/>
      <c r="P8" s="47"/>
      <c r="Q8" s="47"/>
      <c r="R8" s="47"/>
      <c r="S8" s="47"/>
      <c r="T8" s="47"/>
      <c r="U8" s="47"/>
      <c r="V8" s="47"/>
      <c r="W8" s="47"/>
      <c r="X8" s="28">
        <v>1.3</v>
      </c>
      <c r="Y8" s="28">
        <v>1.3</v>
      </c>
      <c r="Z8" s="47">
        <v>0</v>
      </c>
      <c r="AA8" s="47">
        <v>0</v>
      </c>
      <c r="AB8" s="47"/>
      <c r="AC8" s="47"/>
      <c r="AD8" s="47">
        <v>8609.634</v>
      </c>
      <c r="AE8" s="47">
        <v>12635</v>
      </c>
      <c r="AF8" s="47">
        <v>18556.900000000001</v>
      </c>
      <c r="AG8" s="47"/>
      <c r="AH8" s="47"/>
      <c r="AI8" s="47"/>
      <c r="AJ8" s="47"/>
      <c r="AK8" s="47"/>
      <c r="AL8" s="47"/>
      <c r="AM8" s="47">
        <v>1197.5999999999999</v>
      </c>
      <c r="AN8" s="47">
        <v>1197.5999999999999</v>
      </c>
      <c r="AO8" s="47">
        <v>827.5</v>
      </c>
      <c r="AP8" s="47">
        <v>80.900000000000006</v>
      </c>
      <c r="AQ8" s="47">
        <v>80.900000000000006</v>
      </c>
      <c r="AR8" s="47">
        <v>55.2</v>
      </c>
      <c r="AS8" s="47">
        <v>1212.5</v>
      </c>
      <c r="AT8" s="47">
        <v>1212.5</v>
      </c>
      <c r="AU8" s="47">
        <v>790.5</v>
      </c>
      <c r="AV8" s="47">
        <v>452</v>
      </c>
      <c r="AW8" s="47">
        <v>452</v>
      </c>
      <c r="AX8" s="47">
        <v>236.7</v>
      </c>
      <c r="AY8" s="47">
        <v>43146.9</v>
      </c>
      <c r="AZ8" s="47">
        <v>30254.5</v>
      </c>
      <c r="BA8" s="47">
        <v>26650.6</v>
      </c>
      <c r="BB8" s="47">
        <v>138161</v>
      </c>
      <c r="BC8" s="47">
        <v>142201.5</v>
      </c>
      <c r="BD8" s="47">
        <v>114351.7</v>
      </c>
      <c r="BE8" s="47">
        <v>3879.9</v>
      </c>
      <c r="BF8" s="47">
        <v>3879.9</v>
      </c>
      <c r="BG8" s="47">
        <v>2669.3</v>
      </c>
      <c r="BH8" s="47"/>
      <c r="BI8" s="47"/>
      <c r="BJ8" s="47"/>
      <c r="BK8" s="47"/>
      <c r="BL8" s="47"/>
      <c r="BM8" s="47"/>
      <c r="BN8" s="47"/>
      <c r="BO8" s="47"/>
      <c r="BP8" s="47"/>
      <c r="BQ8" s="47">
        <v>216.3</v>
      </c>
      <c r="BR8" s="47">
        <v>216.3</v>
      </c>
      <c r="BS8" s="47">
        <v>66.900000000000006</v>
      </c>
      <c r="BT8" s="47"/>
      <c r="BU8" s="47">
        <v>209.8</v>
      </c>
      <c r="BV8" s="47">
        <v>41.2</v>
      </c>
      <c r="BW8" s="47">
        <v>243</v>
      </c>
      <c r="BX8" s="47">
        <v>243</v>
      </c>
      <c r="BY8" s="47">
        <v>237.4</v>
      </c>
      <c r="BZ8" s="47">
        <v>1192.4000000000001</v>
      </c>
      <c r="CA8" s="47">
        <v>1192.4000000000001</v>
      </c>
      <c r="CB8" s="47">
        <v>755.6</v>
      </c>
    </row>
    <row r="9" spans="1:80" ht="17.25" customHeight="1">
      <c r="A9" s="32">
        <v>3</v>
      </c>
      <c r="B9" s="33" t="s">
        <v>5</v>
      </c>
      <c r="C9" s="28">
        <f t="shared" si="2"/>
        <v>464104.08079999994</v>
      </c>
      <c r="D9" s="28">
        <f t="shared" si="3"/>
        <v>517135.29999999993</v>
      </c>
      <c r="E9" s="28">
        <f t="shared" si="4"/>
        <v>432477.10000000003</v>
      </c>
      <c r="F9" s="28">
        <v>3.1</v>
      </c>
      <c r="G9" s="28">
        <v>3.1</v>
      </c>
      <c r="H9" s="47">
        <v>3.1</v>
      </c>
      <c r="I9" s="47">
        <v>3.7</v>
      </c>
      <c r="J9" s="47">
        <v>3.7</v>
      </c>
      <c r="K9" s="47">
        <v>3.7</v>
      </c>
      <c r="L9" s="47">
        <v>1826.3</v>
      </c>
      <c r="M9" s="47">
        <v>1856.3</v>
      </c>
      <c r="N9" s="47">
        <v>1469.7</v>
      </c>
      <c r="O9" s="47"/>
      <c r="P9" s="47">
        <v>291.89999999999998</v>
      </c>
      <c r="Q9" s="47">
        <v>0</v>
      </c>
      <c r="R9" s="47"/>
      <c r="S9" s="47"/>
      <c r="T9" s="47"/>
      <c r="U9" s="47"/>
      <c r="V9" s="47"/>
      <c r="W9" s="47"/>
      <c r="X9" s="28">
        <v>5.8</v>
      </c>
      <c r="Y9" s="28">
        <v>5.8</v>
      </c>
      <c r="Z9" s="47">
        <v>2.9</v>
      </c>
      <c r="AA9" s="47">
        <v>9244.4858000000004</v>
      </c>
      <c r="AB9" s="47">
        <v>8461.7999999999993</v>
      </c>
      <c r="AC9" s="47">
        <v>8461.7999999999993</v>
      </c>
      <c r="AD9" s="47">
        <v>7174.6949999999997</v>
      </c>
      <c r="AE9" s="47">
        <v>8418</v>
      </c>
      <c r="AF9" s="47">
        <v>6442.7</v>
      </c>
      <c r="AG9" s="47"/>
      <c r="AH9" s="47"/>
      <c r="AI9" s="47"/>
      <c r="AJ9" s="47"/>
      <c r="AK9" s="47"/>
      <c r="AL9" s="47"/>
      <c r="AM9" s="47">
        <v>1585.5</v>
      </c>
      <c r="AN9" s="47">
        <v>1585.5</v>
      </c>
      <c r="AO9" s="47">
        <v>896</v>
      </c>
      <c r="AP9" s="47">
        <v>120.8</v>
      </c>
      <c r="AQ9" s="47">
        <v>120.8</v>
      </c>
      <c r="AR9" s="47">
        <v>71.400000000000006</v>
      </c>
      <c r="AS9" s="47">
        <v>1803.6</v>
      </c>
      <c r="AT9" s="47">
        <v>1803.6</v>
      </c>
      <c r="AU9" s="47">
        <v>1229.0999999999999</v>
      </c>
      <c r="AV9" s="47">
        <v>904</v>
      </c>
      <c r="AW9" s="47">
        <v>904</v>
      </c>
      <c r="AX9" s="47">
        <v>579.9</v>
      </c>
      <c r="AY9" s="47">
        <v>87916.6</v>
      </c>
      <c r="AZ9" s="47">
        <v>110900.1</v>
      </c>
      <c r="BA9" s="47">
        <v>87319.9</v>
      </c>
      <c r="BB9" s="47">
        <v>339772.1</v>
      </c>
      <c r="BC9" s="47">
        <v>368905.6</v>
      </c>
      <c r="BD9" s="47">
        <v>316844.2</v>
      </c>
      <c r="BE9" s="47">
        <v>9518</v>
      </c>
      <c r="BF9" s="47">
        <v>9518</v>
      </c>
      <c r="BG9" s="47">
        <v>6870.6</v>
      </c>
      <c r="BH9" s="47">
        <v>600</v>
      </c>
      <c r="BI9" s="47">
        <v>600</v>
      </c>
      <c r="BJ9" s="47">
        <v>0</v>
      </c>
      <c r="BK9" s="47">
        <v>26</v>
      </c>
      <c r="BL9" s="47">
        <v>26</v>
      </c>
      <c r="BM9" s="47">
        <v>12</v>
      </c>
      <c r="BN9" s="47">
        <v>82.2</v>
      </c>
      <c r="BO9" s="47">
        <v>82.2</v>
      </c>
      <c r="BP9" s="47">
        <v>82.2</v>
      </c>
      <c r="BQ9" s="47">
        <v>682.5</v>
      </c>
      <c r="BR9" s="47">
        <v>682.5</v>
      </c>
      <c r="BS9" s="47">
        <v>232.9</v>
      </c>
      <c r="BT9" s="47">
        <v>78.099999999999994</v>
      </c>
      <c r="BU9" s="47">
        <v>209.8</v>
      </c>
      <c r="BV9" s="47">
        <v>171.2</v>
      </c>
      <c r="BW9" s="47">
        <v>371.6</v>
      </c>
      <c r="BX9" s="47">
        <v>371.6</v>
      </c>
      <c r="BY9" s="47">
        <v>228.7</v>
      </c>
      <c r="BZ9" s="47">
        <v>2385</v>
      </c>
      <c r="CA9" s="47">
        <v>2385</v>
      </c>
      <c r="CB9" s="47">
        <v>1555.1</v>
      </c>
    </row>
    <row r="10" spans="1:80" ht="17.25" customHeight="1">
      <c r="A10" s="32">
        <v>4</v>
      </c>
      <c r="B10" s="33" t="s">
        <v>6</v>
      </c>
      <c r="C10" s="28">
        <f t="shared" si="2"/>
        <v>380596.91460000002</v>
      </c>
      <c r="D10" s="28">
        <f t="shared" si="3"/>
        <v>400350</v>
      </c>
      <c r="E10" s="28">
        <f t="shared" si="4"/>
        <v>309223.49999999994</v>
      </c>
      <c r="F10" s="28">
        <v>2.8</v>
      </c>
      <c r="G10" s="28">
        <v>2.8</v>
      </c>
      <c r="H10" s="47">
        <v>2.8</v>
      </c>
      <c r="I10" s="47">
        <v>4.5999999999999996</v>
      </c>
      <c r="J10" s="47">
        <v>4.5999999999999996</v>
      </c>
      <c r="K10" s="47">
        <v>4.5999999999999996</v>
      </c>
      <c r="L10" s="47">
        <v>1632.3</v>
      </c>
      <c r="M10" s="47">
        <v>1641.6</v>
      </c>
      <c r="N10" s="47">
        <v>1307</v>
      </c>
      <c r="O10" s="47"/>
      <c r="P10" s="47">
        <v>298.3</v>
      </c>
      <c r="Q10" s="47">
        <v>0</v>
      </c>
      <c r="R10" s="47"/>
      <c r="S10" s="47"/>
      <c r="T10" s="47"/>
      <c r="U10" s="47"/>
      <c r="V10" s="47"/>
      <c r="W10" s="47"/>
      <c r="X10" s="28">
        <v>5.8</v>
      </c>
      <c r="Y10" s="28">
        <v>5.8</v>
      </c>
      <c r="Z10" s="47">
        <v>0</v>
      </c>
      <c r="AA10" s="47">
        <v>8009.5685999999996</v>
      </c>
      <c r="AB10" s="47">
        <v>4913.6000000000004</v>
      </c>
      <c r="AC10" s="47">
        <v>4913.6000000000004</v>
      </c>
      <c r="AD10" s="47">
        <v>20089.146000000001</v>
      </c>
      <c r="AE10" s="47">
        <v>30084.799999999999</v>
      </c>
      <c r="AF10" s="47">
        <v>14733.2</v>
      </c>
      <c r="AG10" s="47"/>
      <c r="AH10" s="47"/>
      <c r="AI10" s="47"/>
      <c r="AJ10" s="47"/>
      <c r="AK10" s="47"/>
      <c r="AL10" s="47"/>
      <c r="AM10" s="47">
        <v>1585.5</v>
      </c>
      <c r="AN10" s="47">
        <v>1585.5</v>
      </c>
      <c r="AO10" s="47">
        <v>618.79999999999995</v>
      </c>
      <c r="AP10" s="47">
        <v>100.8</v>
      </c>
      <c r="AQ10" s="47">
        <v>100.8</v>
      </c>
      <c r="AR10" s="47">
        <v>69.5</v>
      </c>
      <c r="AS10" s="47">
        <v>1561.1</v>
      </c>
      <c r="AT10" s="47">
        <v>1561.1</v>
      </c>
      <c r="AU10" s="47">
        <v>955.8</v>
      </c>
      <c r="AV10" s="47">
        <v>904</v>
      </c>
      <c r="AW10" s="47">
        <v>904</v>
      </c>
      <c r="AX10" s="47">
        <v>599</v>
      </c>
      <c r="AY10" s="47">
        <v>74818.399999999994</v>
      </c>
      <c r="AZ10" s="47">
        <v>86970.5</v>
      </c>
      <c r="BA10" s="47">
        <v>67179.100000000006</v>
      </c>
      <c r="BB10" s="47">
        <v>259849.2</v>
      </c>
      <c r="BC10" s="47">
        <v>259849.2</v>
      </c>
      <c r="BD10" s="47">
        <v>211751.8</v>
      </c>
      <c r="BE10" s="47">
        <v>8108.5</v>
      </c>
      <c r="BF10" s="47">
        <v>8108.5</v>
      </c>
      <c r="BG10" s="47">
        <v>5130.3</v>
      </c>
      <c r="BH10" s="47">
        <v>600</v>
      </c>
      <c r="BI10" s="47">
        <v>600</v>
      </c>
      <c r="BJ10" s="47">
        <v>0</v>
      </c>
      <c r="BK10" s="47"/>
      <c r="BL10" s="47"/>
      <c r="BM10" s="47"/>
      <c r="BN10" s="47"/>
      <c r="BO10" s="47"/>
      <c r="BP10" s="47"/>
      <c r="BQ10" s="47">
        <v>609.4</v>
      </c>
      <c r="BR10" s="47">
        <v>609.4</v>
      </c>
      <c r="BS10" s="47">
        <v>187.5</v>
      </c>
      <c r="BT10" s="47">
        <v>52.1</v>
      </c>
      <c r="BU10" s="47">
        <v>445.8</v>
      </c>
      <c r="BV10" s="47">
        <v>216.8</v>
      </c>
      <c r="BW10" s="47">
        <v>278.7</v>
      </c>
      <c r="BX10" s="47">
        <v>278.7</v>
      </c>
      <c r="BY10" s="47">
        <v>271.60000000000002</v>
      </c>
      <c r="BZ10" s="47">
        <v>2385</v>
      </c>
      <c r="CA10" s="47">
        <v>2385</v>
      </c>
      <c r="CB10" s="47">
        <v>1282.0999999999999</v>
      </c>
    </row>
    <row r="11" spans="1:80" ht="17.25" customHeight="1">
      <c r="A11" s="32">
        <v>5</v>
      </c>
      <c r="B11" s="33" t="s">
        <v>7</v>
      </c>
      <c r="C11" s="28">
        <f t="shared" si="2"/>
        <v>288834.04050999996</v>
      </c>
      <c r="D11" s="28">
        <f t="shared" si="3"/>
        <v>282937.3</v>
      </c>
      <c r="E11" s="28">
        <f t="shared" si="4"/>
        <v>230053.1</v>
      </c>
      <c r="F11" s="28">
        <v>1.7</v>
      </c>
      <c r="G11" s="28">
        <v>1.7</v>
      </c>
      <c r="H11" s="47">
        <v>1.7</v>
      </c>
      <c r="I11" s="47">
        <v>3.2</v>
      </c>
      <c r="J11" s="47">
        <v>3.2</v>
      </c>
      <c r="K11" s="47">
        <v>3.2</v>
      </c>
      <c r="L11" s="47">
        <v>1225.4000000000001</v>
      </c>
      <c r="M11" s="47">
        <v>1239.3</v>
      </c>
      <c r="N11" s="47">
        <v>1055.5</v>
      </c>
      <c r="O11" s="47"/>
      <c r="P11" s="47">
        <v>202</v>
      </c>
      <c r="Q11" s="47">
        <v>0</v>
      </c>
      <c r="R11" s="47"/>
      <c r="S11" s="47"/>
      <c r="T11" s="47"/>
      <c r="U11" s="47"/>
      <c r="V11" s="47"/>
      <c r="W11" s="47"/>
      <c r="X11" s="28">
        <v>6</v>
      </c>
      <c r="Y11" s="28">
        <v>6</v>
      </c>
      <c r="Z11" s="47">
        <v>3.5</v>
      </c>
      <c r="AA11" s="47">
        <v>15217.745510000001</v>
      </c>
      <c r="AB11" s="47">
        <v>11188.1</v>
      </c>
      <c r="AC11" s="47">
        <v>11187.5</v>
      </c>
      <c r="AD11" s="47">
        <v>7174.6949999999997</v>
      </c>
      <c r="AE11" s="47">
        <v>7513.3</v>
      </c>
      <c r="AF11" s="47">
        <v>7167.5</v>
      </c>
      <c r="AG11" s="47"/>
      <c r="AH11" s="47"/>
      <c r="AI11" s="47"/>
      <c r="AJ11" s="47"/>
      <c r="AK11" s="47"/>
      <c r="AL11" s="47"/>
      <c r="AM11" s="47">
        <v>1197.5999999999999</v>
      </c>
      <c r="AN11" s="47">
        <v>1197.5999999999999</v>
      </c>
      <c r="AO11" s="47">
        <v>783.8</v>
      </c>
      <c r="AP11" s="47">
        <v>80.900000000000006</v>
      </c>
      <c r="AQ11" s="47">
        <v>80.900000000000006</v>
      </c>
      <c r="AR11" s="47">
        <v>43</v>
      </c>
      <c r="AS11" s="47">
        <v>1273.0999999999999</v>
      </c>
      <c r="AT11" s="47">
        <v>1273.0999999999999</v>
      </c>
      <c r="AU11" s="47">
        <v>810.4</v>
      </c>
      <c r="AV11" s="47">
        <v>452</v>
      </c>
      <c r="AW11" s="47">
        <v>452</v>
      </c>
      <c r="AX11" s="47">
        <v>292.5</v>
      </c>
      <c r="AY11" s="47">
        <v>70553.600000000006</v>
      </c>
      <c r="AZ11" s="47">
        <v>61532.6</v>
      </c>
      <c r="BA11" s="47">
        <v>55323.1</v>
      </c>
      <c r="BB11" s="47">
        <v>184719</v>
      </c>
      <c r="BC11" s="47">
        <v>191161</v>
      </c>
      <c r="BD11" s="47">
        <v>149186.29999999999</v>
      </c>
      <c r="BE11" s="47">
        <v>5471.3</v>
      </c>
      <c r="BF11" s="47">
        <v>5471.3</v>
      </c>
      <c r="BG11" s="47">
        <v>3417.2</v>
      </c>
      <c r="BH11" s="47"/>
      <c r="BI11" s="47"/>
      <c r="BJ11" s="47"/>
      <c r="BK11" s="47">
        <v>26</v>
      </c>
      <c r="BL11" s="47">
        <v>26</v>
      </c>
      <c r="BM11" s="47">
        <v>0</v>
      </c>
      <c r="BN11" s="47">
        <v>74.3</v>
      </c>
      <c r="BO11" s="47">
        <v>74.3</v>
      </c>
      <c r="BP11" s="47">
        <v>0</v>
      </c>
      <c r="BQ11" s="47">
        <v>398.9</v>
      </c>
      <c r="BR11" s="47">
        <v>398.9</v>
      </c>
      <c r="BS11" s="47">
        <v>129.4</v>
      </c>
      <c r="BT11" s="47"/>
      <c r="BU11" s="47">
        <v>157.4</v>
      </c>
      <c r="BV11" s="47">
        <v>46.2</v>
      </c>
      <c r="BW11" s="47">
        <v>64.3</v>
      </c>
      <c r="BX11" s="47">
        <v>64.3</v>
      </c>
      <c r="BY11" s="47">
        <v>0</v>
      </c>
      <c r="BZ11" s="47">
        <v>894.3</v>
      </c>
      <c r="CA11" s="47">
        <v>894.3</v>
      </c>
      <c r="CB11" s="47">
        <v>602.29999999999995</v>
      </c>
    </row>
    <row r="12" spans="1:80" ht="17.25" customHeight="1">
      <c r="A12" s="32">
        <v>6</v>
      </c>
      <c r="B12" s="33" t="s">
        <v>8</v>
      </c>
      <c r="C12" s="28">
        <f t="shared" si="2"/>
        <v>447433.386</v>
      </c>
      <c r="D12" s="28">
        <f t="shared" si="3"/>
        <v>464226.1</v>
      </c>
      <c r="E12" s="28">
        <f t="shared" si="4"/>
        <v>383941</v>
      </c>
      <c r="F12" s="28">
        <v>1.5</v>
      </c>
      <c r="G12" s="28">
        <v>1.5</v>
      </c>
      <c r="H12" s="47">
        <v>1.5</v>
      </c>
      <c r="I12" s="47">
        <v>4.5999999999999996</v>
      </c>
      <c r="J12" s="47">
        <v>4.5999999999999996</v>
      </c>
      <c r="K12" s="47">
        <v>4.5999999999999996</v>
      </c>
      <c r="L12" s="47">
        <v>0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28">
        <v>4</v>
      </c>
      <c r="Y12" s="28">
        <v>4</v>
      </c>
      <c r="Z12" s="47">
        <v>2</v>
      </c>
      <c r="AA12" s="47">
        <v>6305.0349999999999</v>
      </c>
      <c r="AB12" s="47">
        <v>13888.5</v>
      </c>
      <c r="AC12" s="47">
        <v>1608.9</v>
      </c>
      <c r="AD12" s="47">
        <v>12914.450999999999</v>
      </c>
      <c r="AE12" s="47">
        <v>16238.2</v>
      </c>
      <c r="AF12" s="47">
        <v>21662.1</v>
      </c>
      <c r="AG12" s="47"/>
      <c r="AH12" s="47"/>
      <c r="AI12" s="47"/>
      <c r="AJ12" s="47"/>
      <c r="AK12" s="47"/>
      <c r="AL12" s="47"/>
      <c r="AM12" s="47">
        <v>1585.5</v>
      </c>
      <c r="AN12" s="47">
        <v>1585.5</v>
      </c>
      <c r="AO12" s="47">
        <v>1137.5999999999999</v>
      </c>
      <c r="AP12" s="47">
        <v>80.900000000000006</v>
      </c>
      <c r="AQ12" s="47">
        <v>80.900000000000006</v>
      </c>
      <c r="AR12" s="47">
        <v>49</v>
      </c>
      <c r="AS12" s="47">
        <v>1561.1</v>
      </c>
      <c r="AT12" s="47">
        <v>1561.1</v>
      </c>
      <c r="AU12" s="47">
        <v>1223</v>
      </c>
      <c r="AV12" s="47">
        <v>904</v>
      </c>
      <c r="AW12" s="47">
        <v>904</v>
      </c>
      <c r="AX12" s="47">
        <v>650.79999999999995</v>
      </c>
      <c r="AY12" s="47">
        <v>96279.8</v>
      </c>
      <c r="AZ12" s="47">
        <v>94906.8</v>
      </c>
      <c r="BA12" s="47">
        <v>83061</v>
      </c>
      <c r="BB12" s="47">
        <v>317257.2</v>
      </c>
      <c r="BC12" s="47">
        <v>324121.40000000002</v>
      </c>
      <c r="BD12" s="47">
        <v>267623.90000000002</v>
      </c>
      <c r="BE12" s="47">
        <v>7138.5</v>
      </c>
      <c r="BF12" s="47">
        <v>7138.5</v>
      </c>
      <c r="BG12" s="47">
        <v>4960.3</v>
      </c>
      <c r="BH12" s="47"/>
      <c r="BI12" s="47"/>
      <c r="BJ12" s="47"/>
      <c r="BK12" s="47"/>
      <c r="BL12" s="47"/>
      <c r="BM12" s="47"/>
      <c r="BN12" s="47"/>
      <c r="BO12" s="47"/>
      <c r="BP12" s="47"/>
      <c r="BQ12" s="47">
        <v>631.5</v>
      </c>
      <c r="BR12" s="47">
        <v>631.5</v>
      </c>
      <c r="BS12" s="47">
        <v>139.5</v>
      </c>
      <c r="BT12" s="47">
        <v>130.19999999999999</v>
      </c>
      <c r="BU12" s="47">
        <v>524.5</v>
      </c>
      <c r="BV12" s="47">
        <v>282.2</v>
      </c>
      <c r="BW12" s="47">
        <v>250.1</v>
      </c>
      <c r="BX12" s="47">
        <v>250.1</v>
      </c>
      <c r="BY12" s="47">
        <v>237</v>
      </c>
      <c r="BZ12" s="47">
        <v>2385</v>
      </c>
      <c r="CA12" s="47">
        <v>2385</v>
      </c>
      <c r="CB12" s="47">
        <v>1297.5999999999999</v>
      </c>
    </row>
    <row r="13" spans="1:80" ht="17.25" customHeight="1">
      <c r="A13" s="32">
        <v>7</v>
      </c>
      <c r="B13" s="33" t="s">
        <v>9</v>
      </c>
      <c r="C13" s="28">
        <f t="shared" si="2"/>
        <v>179207.32209999999</v>
      </c>
      <c r="D13" s="28">
        <f t="shared" si="3"/>
        <v>187533.4</v>
      </c>
      <c r="E13" s="28">
        <f t="shared" si="4"/>
        <v>155072.70000000001</v>
      </c>
      <c r="F13" s="28">
        <v>0.8</v>
      </c>
      <c r="G13" s="28">
        <v>0.8</v>
      </c>
      <c r="H13" s="47">
        <v>0.8</v>
      </c>
      <c r="I13" s="47">
        <v>3.2</v>
      </c>
      <c r="J13" s="47">
        <v>3.2</v>
      </c>
      <c r="K13" s="47">
        <v>3.2</v>
      </c>
      <c r="L13" s="47">
        <v>1137.0999999999999</v>
      </c>
      <c r="M13" s="47">
        <v>1141.2</v>
      </c>
      <c r="N13" s="47">
        <v>817</v>
      </c>
      <c r="O13" s="47"/>
      <c r="P13" s="47">
        <v>202</v>
      </c>
      <c r="Q13" s="47">
        <v>0</v>
      </c>
      <c r="R13" s="47">
        <v>4.7</v>
      </c>
      <c r="S13" s="47">
        <v>4.7</v>
      </c>
      <c r="T13" s="47">
        <v>0</v>
      </c>
      <c r="U13" s="47"/>
      <c r="V13" s="47"/>
      <c r="W13" s="47"/>
      <c r="X13" s="28">
        <v>2</v>
      </c>
      <c r="Y13" s="28">
        <v>2</v>
      </c>
      <c r="Z13" s="47">
        <v>0</v>
      </c>
      <c r="AA13" s="47">
        <v>2161.1051000000002</v>
      </c>
      <c r="AB13" s="47"/>
      <c r="AC13" s="47"/>
      <c r="AD13" s="47">
        <v>4304.817</v>
      </c>
      <c r="AE13" s="47">
        <v>4508</v>
      </c>
      <c r="AF13" s="47">
        <v>3971.1</v>
      </c>
      <c r="AG13" s="47"/>
      <c r="AH13" s="47"/>
      <c r="AI13" s="47"/>
      <c r="AJ13" s="47"/>
      <c r="AK13" s="47"/>
      <c r="AL13" s="47"/>
      <c r="AM13" s="47">
        <v>1197.5999999999999</v>
      </c>
      <c r="AN13" s="47">
        <v>1197.5999999999999</v>
      </c>
      <c r="AO13" s="47">
        <v>891.5</v>
      </c>
      <c r="AP13" s="47">
        <v>80.900000000000006</v>
      </c>
      <c r="AQ13" s="47">
        <v>80.900000000000006</v>
      </c>
      <c r="AR13" s="47">
        <v>45.2</v>
      </c>
      <c r="AS13" s="47">
        <v>666.9</v>
      </c>
      <c r="AT13" s="47">
        <v>666.9</v>
      </c>
      <c r="AU13" s="47">
        <v>417.4</v>
      </c>
      <c r="AV13" s="47">
        <v>452</v>
      </c>
      <c r="AW13" s="47">
        <v>452</v>
      </c>
      <c r="AX13" s="47">
        <v>333.6</v>
      </c>
      <c r="AY13" s="47">
        <v>41021</v>
      </c>
      <c r="AZ13" s="47">
        <v>50757.7</v>
      </c>
      <c r="BA13" s="47">
        <v>38472.9</v>
      </c>
      <c r="BB13" s="47">
        <v>124759.4</v>
      </c>
      <c r="BC13" s="47">
        <v>124759.4</v>
      </c>
      <c r="BD13" s="47">
        <v>107758.7</v>
      </c>
      <c r="BE13" s="47">
        <v>1727.8</v>
      </c>
      <c r="BF13" s="47">
        <v>1727.8</v>
      </c>
      <c r="BG13" s="47">
        <v>1091.2</v>
      </c>
      <c r="BH13" s="47"/>
      <c r="BI13" s="47"/>
      <c r="BJ13" s="47"/>
      <c r="BK13" s="47"/>
      <c r="BL13" s="47"/>
      <c r="BM13" s="47"/>
      <c r="BN13" s="47"/>
      <c r="BO13" s="47"/>
      <c r="BP13" s="47"/>
      <c r="BQ13" s="47">
        <v>312.39999999999998</v>
      </c>
      <c r="BR13" s="47">
        <v>312.39999999999998</v>
      </c>
      <c r="BS13" s="47">
        <v>105</v>
      </c>
      <c r="BT13" s="47">
        <v>26</v>
      </c>
      <c r="BU13" s="47">
        <v>367.2</v>
      </c>
      <c r="BV13" s="47">
        <v>149</v>
      </c>
      <c r="BW13" s="47">
        <v>157.19999999999999</v>
      </c>
      <c r="BX13" s="47">
        <v>157.19999999999999</v>
      </c>
      <c r="BY13" s="47">
        <v>121.5</v>
      </c>
      <c r="BZ13" s="47">
        <v>1192.4000000000001</v>
      </c>
      <c r="CA13" s="47">
        <v>1192.4000000000001</v>
      </c>
      <c r="CB13" s="47">
        <v>894.6</v>
      </c>
    </row>
    <row r="14" spans="1:80" ht="17.25" customHeight="1">
      <c r="A14" s="32">
        <v>8</v>
      </c>
      <c r="B14" s="33" t="s">
        <v>10</v>
      </c>
      <c r="C14" s="28">
        <f t="shared" si="2"/>
        <v>301844.24660000007</v>
      </c>
      <c r="D14" s="28">
        <f t="shared" si="3"/>
        <v>323369.30000000005</v>
      </c>
      <c r="E14" s="28">
        <f t="shared" si="4"/>
        <v>218843.80000000002</v>
      </c>
      <c r="F14" s="28">
        <v>0.9</v>
      </c>
      <c r="G14" s="28">
        <v>0.9</v>
      </c>
      <c r="H14" s="47">
        <v>0.9</v>
      </c>
      <c r="I14" s="47">
        <v>1.3</v>
      </c>
      <c r="J14" s="47">
        <v>1.3</v>
      </c>
      <c r="K14" s="47">
        <v>1.3</v>
      </c>
      <c r="L14" s="47">
        <v>1185.8</v>
      </c>
      <c r="M14" s="47">
        <v>1187.5</v>
      </c>
      <c r="N14" s="47">
        <v>1009.6</v>
      </c>
      <c r="O14" s="47"/>
      <c r="P14" s="47">
        <v>208.5</v>
      </c>
      <c r="Q14" s="47">
        <v>0</v>
      </c>
      <c r="R14" s="47"/>
      <c r="S14" s="47"/>
      <c r="T14" s="47"/>
      <c r="U14" s="47"/>
      <c r="V14" s="47"/>
      <c r="W14" s="47"/>
      <c r="X14" s="28">
        <v>1.5</v>
      </c>
      <c r="Y14" s="28">
        <v>1.5</v>
      </c>
      <c r="Z14" s="47">
        <v>0.7</v>
      </c>
      <c r="AA14" s="47">
        <v>6574.6295999999993</v>
      </c>
      <c r="AB14" s="47">
        <v>6574.6</v>
      </c>
      <c r="AC14" s="47">
        <v>2278.5</v>
      </c>
      <c r="AD14" s="47">
        <v>4304.817</v>
      </c>
      <c r="AE14" s="47">
        <v>5412.7</v>
      </c>
      <c r="AF14" s="47">
        <v>1435</v>
      </c>
      <c r="AG14" s="47"/>
      <c r="AH14" s="47"/>
      <c r="AI14" s="47"/>
      <c r="AJ14" s="47"/>
      <c r="AK14" s="47"/>
      <c r="AL14" s="47"/>
      <c r="AM14" s="47">
        <v>1197.5999999999999</v>
      </c>
      <c r="AN14" s="47">
        <v>1197.5999999999999</v>
      </c>
      <c r="AO14" s="47">
        <v>740.3</v>
      </c>
      <c r="AP14" s="47">
        <v>80.900000000000006</v>
      </c>
      <c r="AQ14" s="47">
        <v>80.900000000000006</v>
      </c>
      <c r="AR14" s="47">
        <v>49</v>
      </c>
      <c r="AS14" s="47">
        <v>1015.5</v>
      </c>
      <c r="AT14" s="47">
        <v>1015.5</v>
      </c>
      <c r="AU14" s="47">
        <v>731.5</v>
      </c>
      <c r="AV14" s="47">
        <v>904</v>
      </c>
      <c r="AW14" s="47">
        <v>904</v>
      </c>
      <c r="AX14" s="47">
        <v>513.6</v>
      </c>
      <c r="AY14" s="47">
        <v>42671.8</v>
      </c>
      <c r="AZ14" s="47">
        <v>52433.9</v>
      </c>
      <c r="BA14" s="47">
        <v>40693</v>
      </c>
      <c r="BB14" s="47">
        <v>234563.5</v>
      </c>
      <c r="BC14" s="47">
        <v>244876.1</v>
      </c>
      <c r="BD14" s="47">
        <v>165958.5</v>
      </c>
      <c r="BE14" s="47">
        <v>6896</v>
      </c>
      <c r="BF14" s="47">
        <v>6896</v>
      </c>
      <c r="BG14" s="47">
        <v>4250.1000000000004</v>
      </c>
      <c r="BH14" s="47">
        <v>300</v>
      </c>
      <c r="BI14" s="47">
        <v>300</v>
      </c>
      <c r="BJ14" s="47">
        <v>0</v>
      </c>
      <c r="BK14" s="47"/>
      <c r="BL14" s="47"/>
      <c r="BM14" s="47"/>
      <c r="BN14" s="47"/>
      <c r="BO14" s="47"/>
      <c r="BP14" s="47"/>
      <c r="BQ14" s="47">
        <v>213.4</v>
      </c>
      <c r="BR14" s="47">
        <v>213.4</v>
      </c>
      <c r="BS14" s="47">
        <v>79</v>
      </c>
      <c r="BT14" s="47">
        <v>156.19999999999999</v>
      </c>
      <c r="BU14" s="47">
        <v>288.5</v>
      </c>
      <c r="BV14" s="47">
        <v>115.2</v>
      </c>
      <c r="BW14" s="47">
        <v>285.89999999999998</v>
      </c>
      <c r="BX14" s="47">
        <v>285.89999999999998</v>
      </c>
      <c r="BY14" s="47">
        <v>285.89999999999998</v>
      </c>
      <c r="BZ14" s="47">
        <v>1490.5</v>
      </c>
      <c r="CA14" s="47">
        <v>1490.5</v>
      </c>
      <c r="CB14" s="47">
        <v>701.7</v>
      </c>
    </row>
    <row r="15" spans="1:80" ht="17.25" customHeight="1">
      <c r="A15" s="32">
        <v>9</v>
      </c>
      <c r="B15" s="33" t="s">
        <v>11</v>
      </c>
      <c r="C15" s="28">
        <f t="shared" si="2"/>
        <v>156551.53110000002</v>
      </c>
      <c r="D15" s="28">
        <f t="shared" si="3"/>
        <v>176519.6</v>
      </c>
      <c r="E15" s="28">
        <f t="shared" si="4"/>
        <v>145247.4</v>
      </c>
      <c r="F15" s="28">
        <v>0.4</v>
      </c>
      <c r="G15" s="28">
        <v>0.4</v>
      </c>
      <c r="H15" s="47">
        <v>0.4</v>
      </c>
      <c r="I15" s="47">
        <v>2.7</v>
      </c>
      <c r="J15" s="47">
        <v>2.7</v>
      </c>
      <c r="K15" s="47">
        <v>2.7</v>
      </c>
      <c r="L15" s="47">
        <v>1297.9000000000001</v>
      </c>
      <c r="M15" s="47">
        <v>1171</v>
      </c>
      <c r="N15" s="47">
        <v>729.9</v>
      </c>
      <c r="O15" s="47"/>
      <c r="P15" s="47"/>
      <c r="Q15" s="47"/>
      <c r="R15" s="47">
        <v>4.7</v>
      </c>
      <c r="S15" s="47">
        <v>4.7</v>
      </c>
      <c r="T15" s="47">
        <v>0</v>
      </c>
      <c r="U15" s="47"/>
      <c r="V15" s="47"/>
      <c r="W15" s="47"/>
      <c r="X15" s="28">
        <v>2.2000000000000002</v>
      </c>
      <c r="Y15" s="28">
        <v>2.2000000000000002</v>
      </c>
      <c r="Z15" s="47">
        <v>0</v>
      </c>
      <c r="AA15" s="47">
        <v>3161.2141000000001</v>
      </c>
      <c r="AB15" s="47">
        <v>4683.1000000000004</v>
      </c>
      <c r="AC15" s="47">
        <v>4683.1000000000004</v>
      </c>
      <c r="AD15" s="47">
        <v>4304.817</v>
      </c>
      <c r="AE15" s="47">
        <v>6317.5</v>
      </c>
      <c r="AF15" s="47">
        <v>6442.7</v>
      </c>
      <c r="AG15" s="47"/>
      <c r="AH15" s="47"/>
      <c r="AI15" s="47"/>
      <c r="AJ15" s="47"/>
      <c r="AK15" s="47"/>
      <c r="AL15" s="47"/>
      <c r="AM15" s="47">
        <v>839.9</v>
      </c>
      <c r="AN15" s="47">
        <v>839.9</v>
      </c>
      <c r="AO15" s="47">
        <v>468.9</v>
      </c>
      <c r="AP15" s="47">
        <v>80.900000000000006</v>
      </c>
      <c r="AQ15" s="47">
        <v>80.900000000000006</v>
      </c>
      <c r="AR15" s="47">
        <v>55</v>
      </c>
      <c r="AS15" s="47">
        <v>712.3</v>
      </c>
      <c r="AT15" s="47">
        <v>712.3</v>
      </c>
      <c r="AU15" s="47">
        <v>521</v>
      </c>
      <c r="AV15" s="47">
        <v>452</v>
      </c>
      <c r="AW15" s="47">
        <v>452</v>
      </c>
      <c r="AX15" s="47">
        <v>307.10000000000002</v>
      </c>
      <c r="AY15" s="47">
        <v>27142.7</v>
      </c>
      <c r="AZ15" s="47">
        <v>33332.300000000003</v>
      </c>
      <c r="BA15" s="47">
        <v>25837.1</v>
      </c>
      <c r="BB15" s="47">
        <v>113343</v>
      </c>
      <c r="BC15" s="47">
        <v>123582.3</v>
      </c>
      <c r="BD15" s="47">
        <v>102823.6</v>
      </c>
      <c r="BE15" s="47">
        <v>3607.1</v>
      </c>
      <c r="BF15" s="47">
        <v>3607.1</v>
      </c>
      <c r="BG15" s="47">
        <v>2315.5</v>
      </c>
      <c r="BH15" s="47"/>
      <c r="BI15" s="47"/>
      <c r="BJ15" s="47"/>
      <c r="BK15" s="47"/>
      <c r="BL15" s="47"/>
      <c r="BM15" s="47"/>
      <c r="BN15" s="47"/>
      <c r="BO15" s="47"/>
      <c r="BP15" s="47"/>
      <c r="BQ15" s="47">
        <v>148</v>
      </c>
      <c r="BR15" s="47">
        <v>148</v>
      </c>
      <c r="BS15" s="47">
        <v>20.100000000000001</v>
      </c>
      <c r="BT15" s="47">
        <v>52.1</v>
      </c>
      <c r="BU15" s="47">
        <v>183.6</v>
      </c>
      <c r="BV15" s="47">
        <v>102.8</v>
      </c>
      <c r="BW15" s="47">
        <v>207.2</v>
      </c>
      <c r="BX15" s="47">
        <v>207.2</v>
      </c>
      <c r="BY15" s="47">
        <v>42.9</v>
      </c>
      <c r="BZ15" s="47">
        <v>1192.4000000000001</v>
      </c>
      <c r="CA15" s="47">
        <v>1192.4000000000001</v>
      </c>
      <c r="CB15" s="47">
        <v>894.6</v>
      </c>
    </row>
    <row r="16" spans="1:80" ht="17.25" customHeight="1">
      <c r="A16" s="32">
        <v>10</v>
      </c>
      <c r="B16" s="33" t="s">
        <v>12</v>
      </c>
      <c r="C16" s="28">
        <f t="shared" si="2"/>
        <v>158721.573</v>
      </c>
      <c r="D16" s="28">
        <f t="shared" si="3"/>
        <v>183728.8</v>
      </c>
      <c r="E16" s="28">
        <f t="shared" si="4"/>
        <v>161107.4</v>
      </c>
      <c r="F16" s="28">
        <v>0.7</v>
      </c>
      <c r="G16" s="28">
        <v>0.7</v>
      </c>
      <c r="H16" s="47">
        <v>0</v>
      </c>
      <c r="I16" s="47">
        <v>1.6</v>
      </c>
      <c r="J16" s="47">
        <v>1.6</v>
      </c>
      <c r="K16" s="47">
        <v>1.6</v>
      </c>
      <c r="L16" s="47">
        <v>1205.7</v>
      </c>
      <c r="M16" s="47">
        <v>1210.5</v>
      </c>
      <c r="N16" s="47">
        <v>777.8</v>
      </c>
      <c r="O16" s="47"/>
      <c r="P16" s="47">
        <v>202</v>
      </c>
      <c r="Q16" s="47">
        <v>0</v>
      </c>
      <c r="R16" s="47"/>
      <c r="S16" s="47"/>
      <c r="T16" s="47"/>
      <c r="U16" s="47"/>
      <c r="V16" s="47"/>
      <c r="W16" s="47"/>
      <c r="X16" s="28">
        <v>2.1</v>
      </c>
      <c r="Y16" s="28">
        <v>2.1</v>
      </c>
      <c r="Z16" s="47">
        <v>0</v>
      </c>
      <c r="AA16" s="47">
        <v>0</v>
      </c>
      <c r="AB16" s="47"/>
      <c r="AC16" s="47"/>
      <c r="AD16" s="47">
        <v>10044.573</v>
      </c>
      <c r="AE16" s="47">
        <v>14137.6</v>
      </c>
      <c r="AF16" s="47">
        <v>14942.7</v>
      </c>
      <c r="AG16" s="47"/>
      <c r="AH16" s="47"/>
      <c r="AI16" s="47"/>
      <c r="AJ16" s="47"/>
      <c r="AK16" s="47"/>
      <c r="AL16" s="47"/>
      <c r="AM16" s="47">
        <v>1197.5999999999999</v>
      </c>
      <c r="AN16" s="47">
        <v>1197.5999999999999</v>
      </c>
      <c r="AO16" s="47">
        <v>787</v>
      </c>
      <c r="AP16" s="47">
        <v>80.900000000000006</v>
      </c>
      <c r="AQ16" s="47">
        <v>80.900000000000006</v>
      </c>
      <c r="AR16" s="47">
        <v>48.2</v>
      </c>
      <c r="AS16" s="47">
        <v>879</v>
      </c>
      <c r="AT16" s="47">
        <v>879</v>
      </c>
      <c r="AU16" s="47">
        <v>556</v>
      </c>
      <c r="AV16" s="47">
        <v>452</v>
      </c>
      <c r="AW16" s="47">
        <v>452</v>
      </c>
      <c r="AX16" s="47">
        <v>309.10000000000002</v>
      </c>
      <c r="AY16" s="47">
        <v>30004.5</v>
      </c>
      <c r="AZ16" s="47">
        <v>38071.5</v>
      </c>
      <c r="BA16" s="47">
        <v>30957.4</v>
      </c>
      <c r="BB16" s="47">
        <v>109614.5</v>
      </c>
      <c r="BC16" s="47">
        <v>121966.39999999999</v>
      </c>
      <c r="BD16" s="47">
        <v>109682</v>
      </c>
      <c r="BE16" s="47">
        <v>3637.4</v>
      </c>
      <c r="BF16" s="47">
        <v>3637.4</v>
      </c>
      <c r="BG16" s="47">
        <v>2209.8000000000002</v>
      </c>
      <c r="BH16" s="47"/>
      <c r="BI16" s="47"/>
      <c r="BJ16" s="47"/>
      <c r="BK16" s="47"/>
      <c r="BL16" s="47"/>
      <c r="BM16" s="47"/>
      <c r="BN16" s="47"/>
      <c r="BO16" s="47"/>
      <c r="BP16" s="47"/>
      <c r="BQ16" s="47">
        <v>506.6</v>
      </c>
      <c r="BR16" s="47">
        <v>506.6</v>
      </c>
      <c r="BS16" s="47">
        <v>70.5</v>
      </c>
      <c r="BT16" s="47"/>
      <c r="BU16" s="47">
        <v>288.5</v>
      </c>
      <c r="BV16" s="47">
        <v>25</v>
      </c>
      <c r="BW16" s="47">
        <v>200.1</v>
      </c>
      <c r="BX16" s="47">
        <v>200.1</v>
      </c>
      <c r="BY16" s="47">
        <v>200.1</v>
      </c>
      <c r="BZ16" s="47">
        <v>894.3</v>
      </c>
      <c r="CA16" s="47">
        <v>894.3</v>
      </c>
      <c r="CB16" s="47">
        <v>540.20000000000005</v>
      </c>
    </row>
    <row r="17" spans="1:80" ht="17.25" customHeight="1">
      <c r="A17" s="32">
        <v>11</v>
      </c>
      <c r="B17" s="33" t="s">
        <v>13</v>
      </c>
      <c r="C17" s="28">
        <f t="shared" si="2"/>
        <v>225756.67219999997</v>
      </c>
      <c r="D17" s="28">
        <f t="shared" si="3"/>
        <v>245994.69999999998</v>
      </c>
      <c r="E17" s="28">
        <f t="shared" si="4"/>
        <v>205580.50000000003</v>
      </c>
      <c r="F17" s="28">
        <v>0.9</v>
      </c>
      <c r="G17" s="28">
        <v>0.9</v>
      </c>
      <c r="H17" s="47">
        <v>0.9</v>
      </c>
      <c r="I17" s="47">
        <v>4.0999999999999996</v>
      </c>
      <c r="J17" s="47">
        <v>4.0999999999999996</v>
      </c>
      <c r="K17" s="47">
        <v>4.0999999999999996</v>
      </c>
      <c r="L17" s="47">
        <v>1340.9</v>
      </c>
      <c r="M17" s="47">
        <v>1347.9</v>
      </c>
      <c r="N17" s="47">
        <v>1095.0999999999999</v>
      </c>
      <c r="O17" s="47"/>
      <c r="P17" s="47">
        <v>208.5</v>
      </c>
      <c r="Q17" s="47">
        <v>0</v>
      </c>
      <c r="R17" s="47"/>
      <c r="S17" s="47"/>
      <c r="T17" s="47"/>
      <c r="U17" s="47"/>
      <c r="V17" s="47"/>
      <c r="W17" s="47"/>
      <c r="X17" s="28">
        <v>1.6</v>
      </c>
      <c r="Y17" s="28">
        <v>1.6</v>
      </c>
      <c r="Z17" s="47">
        <v>0</v>
      </c>
      <c r="AA17" s="47">
        <v>3582.9992000000002</v>
      </c>
      <c r="AB17" s="47">
        <v>3583</v>
      </c>
      <c r="AC17" s="47">
        <v>3583</v>
      </c>
      <c r="AD17" s="47">
        <v>10044.573</v>
      </c>
      <c r="AE17" s="47">
        <v>10518.6</v>
      </c>
      <c r="AF17" s="47">
        <v>8842.6</v>
      </c>
      <c r="AG17" s="47"/>
      <c r="AH17" s="47"/>
      <c r="AI17" s="47"/>
      <c r="AJ17" s="47"/>
      <c r="AK17" s="47"/>
      <c r="AL17" s="47"/>
      <c r="AM17" s="47">
        <v>1197.5999999999999</v>
      </c>
      <c r="AN17" s="47">
        <v>1197.5999999999999</v>
      </c>
      <c r="AO17" s="47">
        <v>436.2</v>
      </c>
      <c r="AP17" s="47">
        <v>80.900000000000006</v>
      </c>
      <c r="AQ17" s="47">
        <v>80.900000000000006</v>
      </c>
      <c r="AR17" s="47">
        <v>53.4</v>
      </c>
      <c r="AS17" s="47">
        <v>788.1</v>
      </c>
      <c r="AT17" s="47">
        <v>788.1</v>
      </c>
      <c r="AU17" s="47">
        <v>554.9</v>
      </c>
      <c r="AV17" s="47">
        <v>452</v>
      </c>
      <c r="AW17" s="47">
        <v>452</v>
      </c>
      <c r="AX17" s="47">
        <v>290.39999999999998</v>
      </c>
      <c r="AY17" s="47">
        <v>53256.7</v>
      </c>
      <c r="AZ17" s="47">
        <v>61017.8</v>
      </c>
      <c r="BA17" s="47">
        <v>49101.599999999999</v>
      </c>
      <c r="BB17" s="47">
        <v>150955.5</v>
      </c>
      <c r="BC17" s="47">
        <v>162532.9</v>
      </c>
      <c r="BD17" s="47">
        <v>138774</v>
      </c>
      <c r="BE17" s="47">
        <v>1970.3</v>
      </c>
      <c r="BF17" s="47">
        <v>1970.3</v>
      </c>
      <c r="BG17" s="47">
        <v>1339.1</v>
      </c>
      <c r="BH17" s="47"/>
      <c r="BI17" s="47"/>
      <c r="BJ17" s="47"/>
      <c r="BK17" s="47"/>
      <c r="BL17" s="47"/>
      <c r="BM17" s="47"/>
      <c r="BN17" s="47"/>
      <c r="BO17" s="47"/>
      <c r="BP17" s="47"/>
      <c r="BQ17" s="47">
        <v>428.2</v>
      </c>
      <c r="BR17" s="47">
        <v>428.2</v>
      </c>
      <c r="BS17" s="47">
        <v>126.1</v>
      </c>
      <c r="BT17" s="47">
        <v>26</v>
      </c>
      <c r="BU17" s="47">
        <v>236</v>
      </c>
      <c r="BV17" s="47">
        <v>126.1</v>
      </c>
      <c r="BW17" s="47">
        <v>135.80000000000001</v>
      </c>
      <c r="BX17" s="47">
        <v>135.80000000000001</v>
      </c>
      <c r="BY17" s="47">
        <v>135.19999999999999</v>
      </c>
      <c r="BZ17" s="47">
        <v>1490.5</v>
      </c>
      <c r="CA17" s="47">
        <v>1490.5</v>
      </c>
      <c r="CB17" s="47">
        <v>1117.8</v>
      </c>
    </row>
    <row r="18" spans="1:80" ht="17.25" customHeight="1">
      <c r="A18" s="32">
        <v>12</v>
      </c>
      <c r="B18" s="33" t="s">
        <v>14</v>
      </c>
      <c r="C18" s="28">
        <f t="shared" si="2"/>
        <v>437750.19879999995</v>
      </c>
      <c r="D18" s="28">
        <f t="shared" si="3"/>
        <v>467448.6</v>
      </c>
      <c r="E18" s="28">
        <f t="shared" si="4"/>
        <v>363363.00000000006</v>
      </c>
      <c r="F18" s="28">
        <v>1</v>
      </c>
      <c r="G18" s="28">
        <v>1</v>
      </c>
      <c r="H18" s="47">
        <v>1</v>
      </c>
      <c r="I18" s="47">
        <v>3.9</v>
      </c>
      <c r="J18" s="47">
        <v>3.9</v>
      </c>
      <c r="K18" s="47">
        <v>3.9</v>
      </c>
      <c r="L18" s="47">
        <v>1202.3</v>
      </c>
      <c r="M18" s="47">
        <v>1208.2</v>
      </c>
      <c r="N18" s="47">
        <v>933.5</v>
      </c>
      <c r="O18" s="47"/>
      <c r="P18" s="47">
        <v>202</v>
      </c>
      <c r="Q18" s="47">
        <v>0</v>
      </c>
      <c r="R18" s="47"/>
      <c r="S18" s="47"/>
      <c r="T18" s="47"/>
      <c r="U18" s="47"/>
      <c r="V18" s="47"/>
      <c r="W18" s="47"/>
      <c r="X18" s="28">
        <v>3.7</v>
      </c>
      <c r="Y18" s="28">
        <v>3.7</v>
      </c>
      <c r="Z18" s="47">
        <v>0</v>
      </c>
      <c r="AA18" s="47">
        <v>14201.5478</v>
      </c>
      <c r="AB18" s="47">
        <v>13653.7</v>
      </c>
      <c r="AC18" s="47">
        <v>3422.1</v>
      </c>
      <c r="AD18" s="47">
        <v>12914.450999999999</v>
      </c>
      <c r="AE18" s="47">
        <v>20762</v>
      </c>
      <c r="AF18" s="47">
        <v>5007.8</v>
      </c>
      <c r="AG18" s="47"/>
      <c r="AH18" s="47"/>
      <c r="AI18" s="47"/>
      <c r="AJ18" s="47"/>
      <c r="AK18" s="47"/>
      <c r="AL18" s="47"/>
      <c r="AM18" s="47">
        <v>1197.5999999999999</v>
      </c>
      <c r="AN18" s="47">
        <v>1197.5999999999999</v>
      </c>
      <c r="AO18" s="47">
        <v>817</v>
      </c>
      <c r="AP18" s="47">
        <v>80.900000000000006</v>
      </c>
      <c r="AQ18" s="47">
        <v>80.900000000000006</v>
      </c>
      <c r="AR18" s="47">
        <v>51.4</v>
      </c>
      <c r="AS18" s="47">
        <v>1364</v>
      </c>
      <c r="AT18" s="47">
        <v>1364</v>
      </c>
      <c r="AU18" s="47">
        <v>1076.8</v>
      </c>
      <c r="AV18" s="47">
        <v>904</v>
      </c>
      <c r="AW18" s="47">
        <v>904</v>
      </c>
      <c r="AX18" s="47">
        <v>643.70000000000005</v>
      </c>
      <c r="AY18" s="47">
        <v>96483.199999999997</v>
      </c>
      <c r="AZ18" s="47">
        <v>105460.8</v>
      </c>
      <c r="BA18" s="47">
        <v>82290.100000000006</v>
      </c>
      <c r="BB18" s="47">
        <v>298148.59999999998</v>
      </c>
      <c r="BC18" s="47">
        <v>310810.8</v>
      </c>
      <c r="BD18" s="47">
        <v>262129.1</v>
      </c>
      <c r="BE18" s="47">
        <v>8017.5</v>
      </c>
      <c r="BF18" s="47">
        <v>8017.5</v>
      </c>
      <c r="BG18" s="47">
        <v>4817.8999999999996</v>
      </c>
      <c r="BH18" s="47"/>
      <c r="BI18" s="47"/>
      <c r="BJ18" s="47"/>
      <c r="BK18" s="47"/>
      <c r="BL18" s="47"/>
      <c r="BM18" s="47"/>
      <c r="BN18" s="47"/>
      <c r="BO18" s="47"/>
      <c r="BP18" s="47"/>
      <c r="BQ18" s="47">
        <v>1048.4000000000001</v>
      </c>
      <c r="BR18" s="47">
        <v>1048.4000000000001</v>
      </c>
      <c r="BS18" s="47">
        <v>375.4</v>
      </c>
      <c r="BT18" s="47">
        <v>26</v>
      </c>
      <c r="BU18" s="47">
        <v>577</v>
      </c>
      <c r="BV18" s="47">
        <v>256.5</v>
      </c>
      <c r="BW18" s="47">
        <v>364.5</v>
      </c>
      <c r="BX18" s="47">
        <v>364.5</v>
      </c>
      <c r="BY18" s="47">
        <v>339.6</v>
      </c>
      <c r="BZ18" s="47">
        <v>1788.6</v>
      </c>
      <c r="CA18" s="47">
        <v>1788.6</v>
      </c>
      <c r="CB18" s="47">
        <v>1197.2</v>
      </c>
    </row>
    <row r="19" spans="1:80" ht="17.25" customHeight="1">
      <c r="A19" s="32">
        <v>13</v>
      </c>
      <c r="B19" s="33" t="s">
        <v>15</v>
      </c>
      <c r="C19" s="28">
        <f t="shared" si="2"/>
        <v>105568.503</v>
      </c>
      <c r="D19" s="28">
        <f t="shared" si="3"/>
        <v>112160.3</v>
      </c>
      <c r="E19" s="28">
        <f t="shared" si="4"/>
        <v>87865.799999999988</v>
      </c>
      <c r="F19" s="28">
        <v>0.2</v>
      </c>
      <c r="G19" s="28">
        <v>0.2</v>
      </c>
      <c r="H19" s="47">
        <v>0.2</v>
      </c>
      <c r="I19" s="47">
        <v>1.2</v>
      </c>
      <c r="J19" s="47">
        <v>1.2</v>
      </c>
      <c r="K19" s="47">
        <v>1.2</v>
      </c>
      <c r="L19" s="47">
        <v>1047.9000000000001</v>
      </c>
      <c r="M19" s="47">
        <v>1049.7</v>
      </c>
      <c r="N19" s="47">
        <v>761.4</v>
      </c>
      <c r="O19" s="47"/>
      <c r="P19" s="47">
        <v>202</v>
      </c>
      <c r="Q19" s="47">
        <v>0</v>
      </c>
      <c r="R19" s="47"/>
      <c r="S19" s="47"/>
      <c r="T19" s="47"/>
      <c r="U19" s="47"/>
      <c r="V19" s="47"/>
      <c r="W19" s="47"/>
      <c r="X19" s="28">
        <v>1.8</v>
      </c>
      <c r="Y19" s="28">
        <v>1.8</v>
      </c>
      <c r="Z19" s="47">
        <v>1</v>
      </c>
      <c r="AA19" s="47">
        <v>4696.1639999999998</v>
      </c>
      <c r="AB19" s="47">
        <v>4696.2</v>
      </c>
      <c r="AC19" s="47">
        <v>4696.2</v>
      </c>
      <c r="AD19" s="47">
        <v>1434.9390000000001</v>
      </c>
      <c r="AE19" s="47">
        <v>1502.7</v>
      </c>
      <c r="AF19" s="47">
        <v>802.4</v>
      </c>
      <c r="AG19" s="47"/>
      <c r="AH19" s="47"/>
      <c r="AI19" s="47"/>
      <c r="AJ19" s="47"/>
      <c r="AK19" s="47"/>
      <c r="AL19" s="47"/>
      <c r="AM19" s="47">
        <v>452</v>
      </c>
      <c r="AN19" s="47">
        <v>452</v>
      </c>
      <c r="AO19" s="47">
        <v>304.7</v>
      </c>
      <c r="AP19" s="47">
        <v>80.900000000000006</v>
      </c>
      <c r="AQ19" s="47">
        <v>80.900000000000006</v>
      </c>
      <c r="AR19" s="47">
        <v>54.2</v>
      </c>
      <c r="AS19" s="47">
        <v>879</v>
      </c>
      <c r="AT19" s="47">
        <v>879</v>
      </c>
      <c r="AU19" s="47">
        <v>619.6</v>
      </c>
      <c r="AV19" s="47">
        <v>452</v>
      </c>
      <c r="AW19" s="47">
        <v>452</v>
      </c>
      <c r="AX19" s="47">
        <v>295.39999999999998</v>
      </c>
      <c r="AY19" s="47">
        <v>13660.1</v>
      </c>
      <c r="AZ19" s="47">
        <v>17665.2</v>
      </c>
      <c r="BA19" s="47">
        <v>12858.3</v>
      </c>
      <c r="BB19" s="47">
        <v>79262.8</v>
      </c>
      <c r="BC19" s="47">
        <v>81315.600000000006</v>
      </c>
      <c r="BD19" s="47">
        <v>65373.2</v>
      </c>
      <c r="BE19" s="47">
        <v>2364.3000000000002</v>
      </c>
      <c r="BF19" s="47">
        <v>2364.3000000000002</v>
      </c>
      <c r="BG19" s="47">
        <v>1434.1</v>
      </c>
      <c r="BH19" s="47">
        <v>300</v>
      </c>
      <c r="BI19" s="47">
        <v>300</v>
      </c>
      <c r="BJ19" s="47">
        <v>0</v>
      </c>
      <c r="BK19" s="47"/>
      <c r="BL19" s="47"/>
      <c r="BM19" s="47"/>
      <c r="BN19" s="47"/>
      <c r="BO19" s="47"/>
      <c r="BP19" s="47"/>
      <c r="BQ19" s="47">
        <v>196.1</v>
      </c>
      <c r="BR19" s="47">
        <v>196.1</v>
      </c>
      <c r="BS19" s="47">
        <v>26.4</v>
      </c>
      <c r="BT19" s="47"/>
      <c r="BU19" s="47">
        <v>262.3</v>
      </c>
      <c r="BV19" s="47">
        <v>110.4</v>
      </c>
      <c r="BW19" s="47">
        <v>142.9</v>
      </c>
      <c r="BX19" s="47">
        <v>142.9</v>
      </c>
      <c r="BY19" s="47">
        <v>142.30000000000001</v>
      </c>
      <c r="BZ19" s="47">
        <v>596.20000000000005</v>
      </c>
      <c r="CA19" s="47">
        <v>596.20000000000005</v>
      </c>
      <c r="CB19" s="47">
        <v>384.8</v>
      </c>
    </row>
    <row r="20" spans="1:80" ht="17.25" customHeight="1">
      <c r="A20" s="32">
        <v>14</v>
      </c>
      <c r="B20" s="33" t="s">
        <v>16</v>
      </c>
      <c r="C20" s="28">
        <f>F20+I20+L20+O20+R20+U20+X20+AA20+AD20+AG20+AJ20+AM20+AP20+AS20+AV20+AY20+BB20+BE20+BH20+BK20+BN20+BQ20+BT20+BW20+BZ20</f>
        <v>272992.35801999999</v>
      </c>
      <c r="D20" s="28">
        <f t="shared" si="3"/>
        <v>293921.3</v>
      </c>
      <c r="E20" s="28">
        <f t="shared" si="4"/>
        <v>237149</v>
      </c>
      <c r="F20" s="28">
        <v>1.9</v>
      </c>
      <c r="G20" s="28">
        <v>1.9</v>
      </c>
      <c r="H20" s="47">
        <v>1.9</v>
      </c>
      <c r="I20" s="47">
        <v>2.5</v>
      </c>
      <c r="J20" s="47">
        <v>2.5</v>
      </c>
      <c r="K20" s="47">
        <v>2.5</v>
      </c>
      <c r="L20" s="47">
        <v>1108.2</v>
      </c>
      <c r="M20" s="47">
        <v>1112.3</v>
      </c>
      <c r="N20" s="47">
        <v>860.9</v>
      </c>
      <c r="O20" s="47"/>
      <c r="P20" s="47">
        <v>202</v>
      </c>
      <c r="Q20" s="47">
        <v>0</v>
      </c>
      <c r="R20" s="47">
        <v>4.7</v>
      </c>
      <c r="S20" s="47">
        <v>4.7</v>
      </c>
      <c r="T20" s="47">
        <v>0</v>
      </c>
      <c r="U20" s="47"/>
      <c r="V20" s="47"/>
      <c r="W20" s="47"/>
      <c r="X20" s="28">
        <v>3.4</v>
      </c>
      <c r="Y20" s="28">
        <v>3.4</v>
      </c>
      <c r="Z20" s="47">
        <v>1.7</v>
      </c>
      <c r="AA20" s="47">
        <v>6606.8070199999993</v>
      </c>
      <c r="AB20" s="47">
        <v>4274.3999999999996</v>
      </c>
      <c r="AC20" s="47">
        <v>4274.3999999999996</v>
      </c>
      <c r="AD20" s="47">
        <v>12914.450999999999</v>
      </c>
      <c r="AE20" s="47">
        <v>13523.9</v>
      </c>
      <c r="AF20" s="47">
        <v>13775.4</v>
      </c>
      <c r="AG20" s="47"/>
      <c r="AH20" s="47"/>
      <c r="AI20" s="47"/>
      <c r="AJ20" s="47"/>
      <c r="AK20" s="47"/>
      <c r="AL20" s="47"/>
      <c r="AM20" s="47">
        <v>1197.5999999999999</v>
      </c>
      <c r="AN20" s="47">
        <v>1197.5999999999999</v>
      </c>
      <c r="AO20" s="47">
        <v>764.8</v>
      </c>
      <c r="AP20" s="47">
        <v>80.900000000000006</v>
      </c>
      <c r="AQ20" s="47">
        <v>80.900000000000006</v>
      </c>
      <c r="AR20" s="47">
        <v>42.1</v>
      </c>
      <c r="AS20" s="47">
        <v>1060.9000000000001</v>
      </c>
      <c r="AT20" s="47">
        <v>1060.9000000000001</v>
      </c>
      <c r="AU20" s="47">
        <v>743.5</v>
      </c>
      <c r="AV20" s="47">
        <v>452</v>
      </c>
      <c r="AW20" s="47">
        <v>452</v>
      </c>
      <c r="AX20" s="47">
        <v>285.89999999999998</v>
      </c>
      <c r="AY20" s="47">
        <v>48138.2</v>
      </c>
      <c r="AZ20" s="47">
        <v>60592.3</v>
      </c>
      <c r="BA20" s="47">
        <v>41990.3</v>
      </c>
      <c r="BB20" s="47">
        <v>193393.6</v>
      </c>
      <c r="BC20" s="47">
        <v>203149.3</v>
      </c>
      <c r="BD20" s="47">
        <v>168780.4</v>
      </c>
      <c r="BE20" s="47">
        <v>6067.7</v>
      </c>
      <c r="BF20" s="47">
        <v>6067.7</v>
      </c>
      <c r="BG20" s="47">
        <v>4333.3999999999996</v>
      </c>
      <c r="BH20" s="47"/>
      <c r="BI20" s="47"/>
      <c r="BJ20" s="47"/>
      <c r="BK20" s="47"/>
      <c r="BL20" s="47"/>
      <c r="BM20" s="47"/>
      <c r="BN20" s="47"/>
      <c r="BO20" s="47"/>
      <c r="BP20" s="47"/>
      <c r="BQ20" s="47">
        <v>369</v>
      </c>
      <c r="BR20" s="47">
        <v>369</v>
      </c>
      <c r="BS20" s="47">
        <v>157.19999999999999</v>
      </c>
      <c r="BT20" s="47"/>
      <c r="BU20" s="47">
        <v>236</v>
      </c>
      <c r="BV20" s="47">
        <v>236</v>
      </c>
      <c r="BW20" s="47">
        <v>100</v>
      </c>
      <c r="BX20" s="47">
        <v>100</v>
      </c>
      <c r="BY20" s="47">
        <v>92.9</v>
      </c>
      <c r="BZ20" s="47">
        <v>1490.5</v>
      </c>
      <c r="CA20" s="47">
        <v>1490.5</v>
      </c>
      <c r="CB20" s="47">
        <v>805.7</v>
      </c>
    </row>
    <row r="21" spans="1:80" ht="17.25" customHeight="1">
      <c r="A21" s="32">
        <v>15</v>
      </c>
      <c r="B21" s="33" t="s">
        <v>17</v>
      </c>
      <c r="C21" s="28">
        <f t="shared" ref="C21:C27" si="5">F21+I21+L21+O21+R21+U21+X21+AA21+AD21+AG21+AJ21+AM21+AP21+AS21+AV21+AY21+BB21+BE21+BH21+BK21+BN21+BQ21+BT21+BW21+BZ21</f>
        <v>443674.62670000002</v>
      </c>
      <c r="D21" s="28">
        <f t="shared" ref="D21:D27" si="6">G21+J21+M21+P21+S21+V21+Y21+AB21+AE21+AH21+AK21+AN21+AQ21+AT21+AW21+AZ21+BC21+BF21+BI21+BL21+BO21+BR21+BU21+BX21+CA21</f>
        <v>419931.4</v>
      </c>
      <c r="E21" s="28">
        <f t="shared" ref="E21:E27" si="7">H21+K21+N21+Q21+T21+W21+Z21+AC21+AF21+AI21+AL21+AO21+AR21+AU21+AX21+BA21+BD21+BG21+BJ21+BM21+BP21+BS21+BV21+BY21+CB21</f>
        <v>384103.8</v>
      </c>
      <c r="F21" s="28">
        <v>2.4</v>
      </c>
      <c r="G21" s="28">
        <v>2.4</v>
      </c>
      <c r="H21" s="47">
        <v>2.4</v>
      </c>
      <c r="I21" s="47">
        <v>3.9</v>
      </c>
      <c r="J21" s="47">
        <v>3.9</v>
      </c>
      <c r="K21" s="47">
        <v>3.9</v>
      </c>
      <c r="L21" s="47">
        <v>1681.3</v>
      </c>
      <c r="M21" s="47">
        <v>1500</v>
      </c>
      <c r="N21" s="47">
        <v>1080.2</v>
      </c>
      <c r="O21" s="47"/>
      <c r="P21" s="47"/>
      <c r="Q21" s="47"/>
      <c r="R21" s="47"/>
      <c r="S21" s="47"/>
      <c r="T21" s="47"/>
      <c r="U21" s="47"/>
      <c r="V21" s="47"/>
      <c r="W21" s="47"/>
      <c r="X21" s="28">
        <v>5</v>
      </c>
      <c r="Y21" s="28">
        <v>5</v>
      </c>
      <c r="Z21" s="47">
        <v>0</v>
      </c>
      <c r="AA21" s="47">
        <v>6996.4147000000003</v>
      </c>
      <c r="AB21" s="47">
        <v>6357.2</v>
      </c>
      <c r="AC21" s="47">
        <v>6453.7</v>
      </c>
      <c r="AD21" s="47">
        <v>11479.512000000001</v>
      </c>
      <c r="AE21" s="47">
        <v>12926</v>
      </c>
      <c r="AF21" s="47">
        <v>18123.400000000001</v>
      </c>
      <c r="AG21" s="47"/>
      <c r="AH21" s="47"/>
      <c r="AI21" s="47"/>
      <c r="AJ21" s="47"/>
      <c r="AK21" s="47"/>
      <c r="AL21" s="47"/>
      <c r="AM21" s="47">
        <v>1585.5</v>
      </c>
      <c r="AN21" s="47">
        <v>1585.5</v>
      </c>
      <c r="AO21" s="47">
        <v>985.8</v>
      </c>
      <c r="AP21" s="47">
        <v>100.8</v>
      </c>
      <c r="AQ21" s="47">
        <v>100.8</v>
      </c>
      <c r="AR21" s="47">
        <v>61.2</v>
      </c>
      <c r="AS21" s="47">
        <v>1136.7</v>
      </c>
      <c r="AT21" s="47">
        <v>1136.7</v>
      </c>
      <c r="AU21" s="47">
        <v>681.1</v>
      </c>
      <c r="AV21" s="47">
        <v>904</v>
      </c>
      <c r="AW21" s="47">
        <v>904</v>
      </c>
      <c r="AX21" s="47">
        <v>620</v>
      </c>
      <c r="AY21" s="47">
        <v>159892.20000000001</v>
      </c>
      <c r="AZ21" s="47">
        <v>134447.4</v>
      </c>
      <c r="BA21" s="47">
        <v>125426.7</v>
      </c>
      <c r="BB21" s="47">
        <v>254064.4</v>
      </c>
      <c r="BC21" s="47">
        <v>254064.4</v>
      </c>
      <c r="BD21" s="47">
        <v>226897.4</v>
      </c>
      <c r="BE21" s="47">
        <v>3440.4</v>
      </c>
      <c r="BF21" s="47">
        <v>3440.4</v>
      </c>
      <c r="BG21" s="47">
        <v>1960.6</v>
      </c>
      <c r="BH21" s="47"/>
      <c r="BI21" s="47"/>
      <c r="BJ21" s="47"/>
      <c r="BK21" s="47"/>
      <c r="BL21" s="47"/>
      <c r="BM21" s="47"/>
      <c r="BN21" s="47"/>
      <c r="BO21" s="47"/>
      <c r="BP21" s="47"/>
      <c r="BQ21" s="47">
        <v>739.5</v>
      </c>
      <c r="BR21" s="47">
        <v>739.5</v>
      </c>
      <c r="BS21" s="47">
        <v>221.3</v>
      </c>
      <c r="BT21" s="47">
        <v>52.1</v>
      </c>
      <c r="BU21" s="47">
        <v>1127.7</v>
      </c>
      <c r="BV21" s="47">
        <v>751.8</v>
      </c>
      <c r="BW21" s="47">
        <v>100</v>
      </c>
      <c r="BX21" s="47">
        <v>100</v>
      </c>
      <c r="BY21" s="47">
        <v>99.4</v>
      </c>
      <c r="BZ21" s="47">
        <v>1490.5</v>
      </c>
      <c r="CA21" s="47">
        <v>1490.5</v>
      </c>
      <c r="CB21" s="47">
        <v>734.9</v>
      </c>
    </row>
    <row r="22" spans="1:80" ht="17.25" customHeight="1">
      <c r="A22" s="32">
        <v>16</v>
      </c>
      <c r="B22" s="33" t="s">
        <v>18</v>
      </c>
      <c r="C22" s="28">
        <f t="shared" si="5"/>
        <v>747112.31789999991</v>
      </c>
      <c r="D22" s="28">
        <f t="shared" si="6"/>
        <v>707050</v>
      </c>
      <c r="E22" s="28">
        <f t="shared" si="7"/>
        <v>548284.9</v>
      </c>
      <c r="F22" s="28">
        <v>3</v>
      </c>
      <c r="G22" s="28">
        <v>3</v>
      </c>
      <c r="H22" s="47">
        <v>3</v>
      </c>
      <c r="I22" s="47">
        <v>5.5</v>
      </c>
      <c r="J22" s="47">
        <v>5.5</v>
      </c>
      <c r="K22" s="47">
        <v>5.5</v>
      </c>
      <c r="L22" s="47">
        <v>2216.1</v>
      </c>
      <c r="M22" s="47">
        <v>2219</v>
      </c>
      <c r="N22" s="47">
        <v>1918</v>
      </c>
      <c r="O22" s="47"/>
      <c r="P22" s="47">
        <v>390.4</v>
      </c>
      <c r="Q22" s="47">
        <v>0</v>
      </c>
      <c r="R22" s="47"/>
      <c r="S22" s="47"/>
      <c r="T22" s="47"/>
      <c r="U22" s="47"/>
      <c r="V22" s="47"/>
      <c r="W22" s="47"/>
      <c r="X22" s="28">
        <v>4.7</v>
      </c>
      <c r="Y22" s="28">
        <v>4.7</v>
      </c>
      <c r="Z22" s="47">
        <v>0</v>
      </c>
      <c r="AA22" s="47">
        <v>4268.6839</v>
      </c>
      <c r="AB22" s="47"/>
      <c r="AC22" s="47"/>
      <c r="AD22" s="47">
        <v>35580.534</v>
      </c>
      <c r="AE22" s="47">
        <v>44397.3</v>
      </c>
      <c r="AF22" s="47">
        <v>40547.599999999999</v>
      </c>
      <c r="AG22" s="47"/>
      <c r="AH22" s="47"/>
      <c r="AI22" s="47"/>
      <c r="AJ22" s="47"/>
      <c r="AK22" s="47"/>
      <c r="AL22" s="47"/>
      <c r="AM22" s="47">
        <v>2599</v>
      </c>
      <c r="AN22" s="47">
        <v>2599</v>
      </c>
      <c r="AO22" s="47">
        <v>1683.9</v>
      </c>
      <c r="AP22" s="47">
        <v>120.8</v>
      </c>
      <c r="AQ22" s="47">
        <v>120.8</v>
      </c>
      <c r="AR22" s="47">
        <v>76</v>
      </c>
      <c r="AS22" s="47">
        <v>1970.3</v>
      </c>
      <c r="AT22" s="47">
        <v>1970.3</v>
      </c>
      <c r="AU22" s="47">
        <v>1362</v>
      </c>
      <c r="AV22" s="47">
        <v>1291.9000000000001</v>
      </c>
      <c r="AW22" s="47">
        <v>1291.9000000000001</v>
      </c>
      <c r="AX22" s="47">
        <v>843.6</v>
      </c>
      <c r="AY22" s="47">
        <v>199053.3</v>
      </c>
      <c r="AZ22" s="47">
        <v>153341.5</v>
      </c>
      <c r="BA22" s="47">
        <v>133147.9</v>
      </c>
      <c r="BB22" s="47">
        <v>484974.7</v>
      </c>
      <c r="BC22" s="47">
        <v>484974.7</v>
      </c>
      <c r="BD22" s="47">
        <v>358524.4</v>
      </c>
      <c r="BE22" s="47">
        <v>8972.4</v>
      </c>
      <c r="BF22" s="47">
        <v>8972.4</v>
      </c>
      <c r="BG22" s="47">
        <v>7345.4</v>
      </c>
      <c r="BH22" s="47">
        <v>300</v>
      </c>
      <c r="BI22" s="47">
        <v>300</v>
      </c>
      <c r="BJ22" s="47">
        <v>0</v>
      </c>
      <c r="BK22" s="47">
        <v>104.2</v>
      </c>
      <c r="BL22" s="47">
        <v>104.2</v>
      </c>
      <c r="BM22" s="47">
        <v>0</v>
      </c>
      <c r="BN22" s="47">
        <v>244.8</v>
      </c>
      <c r="BO22" s="47">
        <v>244.8</v>
      </c>
      <c r="BP22" s="47">
        <v>0</v>
      </c>
      <c r="BQ22" s="47">
        <v>1551.5</v>
      </c>
      <c r="BR22" s="47">
        <v>1551.5</v>
      </c>
      <c r="BS22" s="47">
        <v>506.7</v>
      </c>
      <c r="BT22" s="47"/>
      <c r="BU22" s="47">
        <v>708.1</v>
      </c>
      <c r="BV22" s="47">
        <v>218.4</v>
      </c>
      <c r="BW22" s="47">
        <v>571.70000000000005</v>
      </c>
      <c r="BX22" s="47">
        <v>571.70000000000005</v>
      </c>
      <c r="BY22" s="47">
        <v>568.70000000000005</v>
      </c>
      <c r="BZ22" s="47">
        <v>3279.2</v>
      </c>
      <c r="CA22" s="47">
        <v>3279.2</v>
      </c>
      <c r="CB22" s="47">
        <v>1533.8</v>
      </c>
    </row>
    <row r="23" spans="1:80" s="2" customFormat="1" ht="17.25" customHeight="1">
      <c r="A23" s="32">
        <v>17</v>
      </c>
      <c r="B23" s="33" t="s">
        <v>19</v>
      </c>
      <c r="C23" s="28">
        <f t="shared" si="5"/>
        <v>153604.49880000003</v>
      </c>
      <c r="D23" s="28">
        <f t="shared" si="6"/>
        <v>157045.10000000003</v>
      </c>
      <c r="E23" s="28">
        <f t="shared" si="7"/>
        <v>116065.00000000001</v>
      </c>
      <c r="F23" s="28">
        <v>0.9</v>
      </c>
      <c r="G23" s="28">
        <v>0.9</v>
      </c>
      <c r="H23" s="47">
        <v>0.9</v>
      </c>
      <c r="I23" s="47">
        <v>1.2</v>
      </c>
      <c r="J23" s="47">
        <v>1.2</v>
      </c>
      <c r="K23" s="47">
        <v>1.2</v>
      </c>
      <c r="L23" s="47">
        <v>1199.5999999999999</v>
      </c>
      <c r="M23" s="47">
        <v>1202</v>
      </c>
      <c r="N23" s="47">
        <v>931.5</v>
      </c>
      <c r="O23" s="47"/>
      <c r="P23" s="47">
        <v>208.5</v>
      </c>
      <c r="Q23" s="47">
        <v>0</v>
      </c>
      <c r="R23" s="47"/>
      <c r="S23" s="47"/>
      <c r="T23" s="47"/>
      <c r="U23" s="47"/>
      <c r="V23" s="47"/>
      <c r="W23" s="47"/>
      <c r="X23" s="28">
        <v>1.5</v>
      </c>
      <c r="Y23" s="28">
        <v>1.5</v>
      </c>
      <c r="Z23" s="47">
        <v>0.8</v>
      </c>
      <c r="AA23" s="47">
        <v>2504.6207999999997</v>
      </c>
      <c r="AB23" s="47">
        <v>5400.6</v>
      </c>
      <c r="AC23" s="47">
        <v>5400.6</v>
      </c>
      <c r="AD23" s="47">
        <v>2869.8780000000002</v>
      </c>
      <c r="AE23" s="47">
        <v>3005.3</v>
      </c>
      <c r="AF23" s="47">
        <v>2076.5</v>
      </c>
      <c r="AG23" s="47"/>
      <c r="AH23" s="47"/>
      <c r="AI23" s="47"/>
      <c r="AJ23" s="47"/>
      <c r="AK23" s="47"/>
      <c r="AL23" s="47"/>
      <c r="AM23" s="47">
        <v>839.9</v>
      </c>
      <c r="AN23" s="47">
        <v>839.9</v>
      </c>
      <c r="AO23" s="47">
        <v>435.2</v>
      </c>
      <c r="AP23" s="47">
        <v>80.900000000000006</v>
      </c>
      <c r="AQ23" s="47">
        <v>80.900000000000006</v>
      </c>
      <c r="AR23" s="47">
        <v>41.6</v>
      </c>
      <c r="AS23" s="47">
        <v>621.4</v>
      </c>
      <c r="AT23" s="47">
        <v>621.4</v>
      </c>
      <c r="AU23" s="47">
        <v>444.1</v>
      </c>
      <c r="AV23" s="47">
        <v>452</v>
      </c>
      <c r="AW23" s="47">
        <v>452</v>
      </c>
      <c r="AX23" s="47">
        <v>338.2</v>
      </c>
      <c r="AY23" s="47">
        <v>25621.7</v>
      </c>
      <c r="AZ23" s="47">
        <v>25452.799999999999</v>
      </c>
      <c r="BA23" s="47">
        <v>18949</v>
      </c>
      <c r="BB23" s="47">
        <v>114730.1</v>
      </c>
      <c r="BC23" s="47">
        <v>114730.1</v>
      </c>
      <c r="BD23" s="47">
        <v>84385</v>
      </c>
      <c r="BE23" s="47">
        <v>3319.2</v>
      </c>
      <c r="BF23" s="47">
        <v>3319.2</v>
      </c>
      <c r="BG23" s="47">
        <v>2017.1</v>
      </c>
      <c r="BH23" s="47"/>
      <c r="BI23" s="47"/>
      <c r="BJ23" s="47"/>
      <c r="BK23" s="47"/>
      <c r="BL23" s="47"/>
      <c r="BM23" s="47"/>
      <c r="BN23" s="47"/>
      <c r="BO23" s="47"/>
      <c r="BP23" s="47"/>
      <c r="BQ23" s="47">
        <v>217.2</v>
      </c>
      <c r="BR23" s="47">
        <v>217.2</v>
      </c>
      <c r="BS23" s="47">
        <v>34.4</v>
      </c>
      <c r="BT23" s="47"/>
      <c r="BU23" s="47">
        <v>367.2</v>
      </c>
      <c r="BV23" s="47">
        <v>140</v>
      </c>
      <c r="BW23" s="47">
        <v>250.1</v>
      </c>
      <c r="BX23" s="47">
        <v>250.1</v>
      </c>
      <c r="BY23" s="47">
        <v>250.1</v>
      </c>
      <c r="BZ23" s="47">
        <v>894.3</v>
      </c>
      <c r="CA23" s="47">
        <v>894.3</v>
      </c>
      <c r="CB23" s="47">
        <v>618.79999999999995</v>
      </c>
    </row>
    <row r="24" spans="1:80" ht="17.25" customHeight="1">
      <c r="A24" s="32">
        <v>18</v>
      </c>
      <c r="B24" s="33" t="s">
        <v>20</v>
      </c>
      <c r="C24" s="28">
        <f t="shared" si="5"/>
        <v>70335.799999999988</v>
      </c>
      <c r="D24" s="28">
        <f t="shared" si="6"/>
        <v>80493.799999999988</v>
      </c>
      <c r="E24" s="28">
        <f t="shared" si="7"/>
        <v>63009.500000000007</v>
      </c>
      <c r="F24" s="28">
        <v>0.1</v>
      </c>
      <c r="G24" s="28">
        <v>0.1</v>
      </c>
      <c r="H24" s="47">
        <v>0</v>
      </c>
      <c r="I24" s="47">
        <v>0.9</v>
      </c>
      <c r="J24" s="47">
        <v>0.9</v>
      </c>
      <c r="K24" s="47">
        <v>0.9</v>
      </c>
      <c r="L24" s="47">
        <v>0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28">
        <v>1.2</v>
      </c>
      <c r="Y24" s="28">
        <v>1.2</v>
      </c>
      <c r="Z24" s="47">
        <v>0</v>
      </c>
      <c r="AA24" s="47">
        <v>0</v>
      </c>
      <c r="AB24" s="47"/>
      <c r="AC24" s="47"/>
      <c r="AD24" s="47">
        <v>0</v>
      </c>
      <c r="AE24" s="47"/>
      <c r="AF24" s="47"/>
      <c r="AG24" s="47"/>
      <c r="AH24" s="47"/>
      <c r="AI24" s="47"/>
      <c r="AJ24" s="47"/>
      <c r="AK24" s="47"/>
      <c r="AL24" s="47"/>
      <c r="AM24" s="47">
        <v>452</v>
      </c>
      <c r="AN24" s="47">
        <v>452</v>
      </c>
      <c r="AO24" s="47">
        <v>292.2</v>
      </c>
      <c r="AP24" s="47">
        <v>80.900000000000006</v>
      </c>
      <c r="AQ24" s="47">
        <v>80.900000000000006</v>
      </c>
      <c r="AR24" s="47">
        <v>39.799999999999997</v>
      </c>
      <c r="AS24" s="47">
        <v>469.8</v>
      </c>
      <c r="AT24" s="47">
        <v>469.8</v>
      </c>
      <c r="AU24" s="47">
        <v>295.2</v>
      </c>
      <c r="AV24" s="47">
        <v>452</v>
      </c>
      <c r="AW24" s="47">
        <v>452</v>
      </c>
      <c r="AX24" s="47">
        <v>318.89999999999998</v>
      </c>
      <c r="AY24" s="47">
        <v>0</v>
      </c>
      <c r="AZ24" s="47">
        <v>0</v>
      </c>
      <c r="BA24" s="47">
        <v>0</v>
      </c>
      <c r="BB24" s="47">
        <v>66302.5</v>
      </c>
      <c r="BC24" s="47">
        <v>76408</v>
      </c>
      <c r="BD24" s="47">
        <v>60457.5</v>
      </c>
      <c r="BE24" s="47">
        <v>1500.4</v>
      </c>
      <c r="BF24" s="47">
        <v>1500.4</v>
      </c>
      <c r="BG24" s="47">
        <v>962</v>
      </c>
      <c r="BH24" s="47"/>
      <c r="BI24" s="47"/>
      <c r="BJ24" s="47"/>
      <c r="BK24" s="47"/>
      <c r="BL24" s="47"/>
      <c r="BM24" s="47"/>
      <c r="BN24" s="47"/>
      <c r="BO24" s="47"/>
      <c r="BP24" s="47"/>
      <c r="BQ24" s="47">
        <v>229.7</v>
      </c>
      <c r="BR24" s="47">
        <v>229.7</v>
      </c>
      <c r="BS24" s="47">
        <v>28.9</v>
      </c>
      <c r="BT24" s="47"/>
      <c r="BU24" s="47">
        <v>52.5</v>
      </c>
      <c r="BV24" s="47">
        <v>52.5</v>
      </c>
      <c r="BW24" s="47">
        <v>250.1</v>
      </c>
      <c r="BX24" s="47">
        <v>250.1</v>
      </c>
      <c r="BY24" s="47">
        <v>114.3</v>
      </c>
      <c r="BZ24" s="47">
        <v>596.20000000000005</v>
      </c>
      <c r="CA24" s="47">
        <v>596.20000000000005</v>
      </c>
      <c r="CB24" s="47">
        <v>447.3</v>
      </c>
    </row>
    <row r="25" spans="1:80" ht="17.25" customHeight="1">
      <c r="A25" s="32">
        <v>19</v>
      </c>
      <c r="B25" s="33" t="s">
        <v>21</v>
      </c>
      <c r="C25" s="28">
        <f t="shared" si="5"/>
        <v>270166.78989999997</v>
      </c>
      <c r="D25" s="28">
        <f t="shared" si="6"/>
        <v>293956.00000000006</v>
      </c>
      <c r="E25" s="28">
        <f t="shared" si="7"/>
        <v>237132.6</v>
      </c>
      <c r="F25" s="28">
        <v>0.8</v>
      </c>
      <c r="G25" s="28">
        <v>0.8</v>
      </c>
      <c r="H25" s="47">
        <v>0.8</v>
      </c>
      <c r="I25" s="47">
        <v>3.9</v>
      </c>
      <c r="J25" s="47">
        <v>3.9</v>
      </c>
      <c r="K25" s="47">
        <v>3.9</v>
      </c>
      <c r="L25" s="47">
        <v>1217.7</v>
      </c>
      <c r="M25" s="47">
        <v>1298.2</v>
      </c>
      <c r="N25" s="47">
        <v>938</v>
      </c>
      <c r="O25" s="47"/>
      <c r="P25" s="47">
        <v>202</v>
      </c>
      <c r="Q25" s="47">
        <v>0</v>
      </c>
      <c r="R25" s="47">
        <v>4.7</v>
      </c>
      <c r="S25" s="47">
        <v>4.7</v>
      </c>
      <c r="T25" s="47">
        <v>0</v>
      </c>
      <c r="U25" s="47"/>
      <c r="V25" s="47">
        <v>295.7</v>
      </c>
      <c r="W25" s="47">
        <v>0</v>
      </c>
      <c r="X25" s="28">
        <v>1.5</v>
      </c>
      <c r="Y25" s="28">
        <v>1.5</v>
      </c>
      <c r="Z25" s="47">
        <v>0</v>
      </c>
      <c r="AA25" s="47">
        <v>2274.1608999999999</v>
      </c>
      <c r="AB25" s="47">
        <v>4161.3</v>
      </c>
      <c r="AC25" s="47">
        <v>3335.1</v>
      </c>
      <c r="AD25" s="47">
        <v>15784.329</v>
      </c>
      <c r="AE25" s="47">
        <v>16529.2</v>
      </c>
      <c r="AF25" s="47">
        <v>24315.7</v>
      </c>
      <c r="AG25" s="47"/>
      <c r="AH25" s="47"/>
      <c r="AI25" s="47"/>
      <c r="AJ25" s="47"/>
      <c r="AK25" s="47"/>
      <c r="AL25" s="47"/>
      <c r="AM25" s="47">
        <v>1197.5999999999999</v>
      </c>
      <c r="AN25" s="47">
        <v>1197.5999999999999</v>
      </c>
      <c r="AO25" s="47">
        <v>652.29999999999995</v>
      </c>
      <c r="AP25" s="47">
        <v>120.8</v>
      </c>
      <c r="AQ25" s="47">
        <v>120.8</v>
      </c>
      <c r="AR25" s="47">
        <v>73.900000000000006</v>
      </c>
      <c r="AS25" s="47">
        <v>773</v>
      </c>
      <c r="AT25" s="47">
        <v>773</v>
      </c>
      <c r="AU25" s="47">
        <v>497.1</v>
      </c>
      <c r="AV25" s="47">
        <v>452</v>
      </c>
      <c r="AW25" s="47">
        <v>452</v>
      </c>
      <c r="AX25" s="47">
        <v>233</v>
      </c>
      <c r="AY25" s="47">
        <v>55267</v>
      </c>
      <c r="AZ25" s="47">
        <v>66383.8</v>
      </c>
      <c r="BA25" s="47">
        <v>49679.4</v>
      </c>
      <c r="BB25" s="47">
        <v>188423</v>
      </c>
      <c r="BC25" s="47">
        <v>197622.39999999999</v>
      </c>
      <c r="BD25" s="47">
        <v>154714.79999999999</v>
      </c>
      <c r="BE25" s="47">
        <v>2455.3000000000002</v>
      </c>
      <c r="BF25" s="47">
        <v>2455.3000000000002</v>
      </c>
      <c r="BG25" s="47">
        <v>1316.6</v>
      </c>
      <c r="BH25" s="47">
        <v>300</v>
      </c>
      <c r="BI25" s="47">
        <v>300</v>
      </c>
      <c r="BJ25" s="47">
        <v>0</v>
      </c>
      <c r="BK25" s="47"/>
      <c r="BL25" s="47"/>
      <c r="BM25" s="47"/>
      <c r="BN25" s="47"/>
      <c r="BO25" s="47"/>
      <c r="BP25" s="47"/>
      <c r="BQ25" s="47">
        <v>298.89999999999998</v>
      </c>
      <c r="BR25" s="47">
        <v>298.89999999999998</v>
      </c>
      <c r="BS25" s="47">
        <v>62.2</v>
      </c>
      <c r="BT25" s="47">
        <v>78.099999999999994</v>
      </c>
      <c r="BU25" s="47">
        <v>340.9</v>
      </c>
      <c r="BV25" s="47">
        <v>138.30000000000001</v>
      </c>
      <c r="BW25" s="47">
        <v>321.60000000000002</v>
      </c>
      <c r="BX25" s="47">
        <v>321.60000000000002</v>
      </c>
      <c r="BY25" s="47">
        <v>314.39999999999998</v>
      </c>
      <c r="BZ25" s="47">
        <v>1192.4000000000001</v>
      </c>
      <c r="CA25" s="47">
        <v>1192.4000000000001</v>
      </c>
      <c r="CB25" s="47">
        <v>857.1</v>
      </c>
    </row>
    <row r="26" spans="1:80" ht="17.25" customHeight="1">
      <c r="A26" s="32">
        <v>20</v>
      </c>
      <c r="B26" s="33" t="s">
        <v>22</v>
      </c>
      <c r="C26" s="28">
        <f t="shared" si="5"/>
        <v>187454.8768</v>
      </c>
      <c r="D26" s="28">
        <f t="shared" si="6"/>
        <v>197069.4</v>
      </c>
      <c r="E26" s="28">
        <f t="shared" si="7"/>
        <v>165895.30000000002</v>
      </c>
      <c r="F26" s="28">
        <v>0.6</v>
      </c>
      <c r="G26" s="28">
        <v>0.6</v>
      </c>
      <c r="H26" s="47">
        <v>0.6</v>
      </c>
      <c r="I26" s="47">
        <v>1.4</v>
      </c>
      <c r="J26" s="47">
        <v>1.4</v>
      </c>
      <c r="K26" s="47">
        <v>1.4</v>
      </c>
      <c r="L26" s="47">
        <v>1253.0999999999999</v>
      </c>
      <c r="M26" s="47">
        <v>936.3</v>
      </c>
      <c r="N26" s="47">
        <v>693.5</v>
      </c>
      <c r="O26" s="47"/>
      <c r="P26" s="47"/>
      <c r="Q26" s="47"/>
      <c r="R26" s="47"/>
      <c r="S26" s="47"/>
      <c r="T26" s="47"/>
      <c r="U26" s="47"/>
      <c r="V26" s="47"/>
      <c r="W26" s="47"/>
      <c r="X26" s="28">
        <v>0.6</v>
      </c>
      <c r="Y26" s="28">
        <v>0.6</v>
      </c>
      <c r="Z26" s="47">
        <v>0</v>
      </c>
      <c r="AA26" s="47">
        <v>8287.8598000000002</v>
      </c>
      <c r="AB26" s="47">
        <v>14549.4</v>
      </c>
      <c r="AC26" s="47">
        <v>13136.2</v>
      </c>
      <c r="AD26" s="47">
        <v>4304.817</v>
      </c>
      <c r="AE26" s="47">
        <v>5412.7</v>
      </c>
      <c r="AF26" s="47">
        <v>5264.2</v>
      </c>
      <c r="AG26" s="47"/>
      <c r="AH26" s="47"/>
      <c r="AI26" s="47"/>
      <c r="AJ26" s="47"/>
      <c r="AK26" s="47"/>
      <c r="AL26" s="47"/>
      <c r="AM26" s="47">
        <v>1197.5999999999999</v>
      </c>
      <c r="AN26" s="47">
        <v>1197.5999999999999</v>
      </c>
      <c r="AO26" s="47">
        <v>784.7</v>
      </c>
      <c r="AP26" s="47">
        <v>80.900000000000006</v>
      </c>
      <c r="AQ26" s="47">
        <v>80.900000000000006</v>
      </c>
      <c r="AR26" s="47">
        <v>52.4</v>
      </c>
      <c r="AS26" s="47">
        <v>939.7</v>
      </c>
      <c r="AT26" s="47">
        <v>939.7</v>
      </c>
      <c r="AU26" s="47">
        <v>645.4</v>
      </c>
      <c r="AV26" s="47">
        <v>452</v>
      </c>
      <c r="AW26" s="47">
        <v>452</v>
      </c>
      <c r="AX26" s="47">
        <v>311.10000000000002</v>
      </c>
      <c r="AY26" s="47">
        <v>17869.8</v>
      </c>
      <c r="AZ26" s="47">
        <v>20249.900000000001</v>
      </c>
      <c r="BA26" s="47">
        <v>15876.7</v>
      </c>
      <c r="BB26" s="47">
        <v>146747.5</v>
      </c>
      <c r="BC26" s="47">
        <v>146797.9</v>
      </c>
      <c r="BD26" s="47">
        <v>125807.2</v>
      </c>
      <c r="BE26" s="47">
        <v>4046.7</v>
      </c>
      <c r="BF26" s="47">
        <v>4046.7</v>
      </c>
      <c r="BG26" s="47">
        <v>2299.1999999999998</v>
      </c>
      <c r="BH26" s="47"/>
      <c r="BI26" s="47"/>
      <c r="BJ26" s="47"/>
      <c r="BK26" s="47"/>
      <c r="BL26" s="47"/>
      <c r="BM26" s="47"/>
      <c r="BN26" s="47"/>
      <c r="BO26" s="47"/>
      <c r="BP26" s="47"/>
      <c r="BQ26" s="47">
        <v>670</v>
      </c>
      <c r="BR26" s="47">
        <v>670</v>
      </c>
      <c r="BS26" s="47">
        <v>142.30000000000001</v>
      </c>
      <c r="BT26" s="47">
        <v>26</v>
      </c>
      <c r="BU26" s="47">
        <v>157.4</v>
      </c>
      <c r="BV26" s="47">
        <v>66.7</v>
      </c>
      <c r="BW26" s="47">
        <v>85.8</v>
      </c>
      <c r="BX26" s="47">
        <v>85.8</v>
      </c>
      <c r="BY26" s="47">
        <v>0</v>
      </c>
      <c r="BZ26" s="47">
        <v>1490.5</v>
      </c>
      <c r="CA26" s="47">
        <v>1490.5</v>
      </c>
      <c r="CB26" s="47">
        <v>813.7</v>
      </c>
    </row>
    <row r="27" spans="1:80" ht="17.25" customHeight="1">
      <c r="A27" s="32">
        <v>21</v>
      </c>
      <c r="B27" s="33" t="s">
        <v>23</v>
      </c>
      <c r="C27" s="28">
        <f t="shared" si="5"/>
        <v>169891.75599999999</v>
      </c>
      <c r="D27" s="28">
        <f t="shared" si="6"/>
        <v>186375.8</v>
      </c>
      <c r="E27" s="28">
        <f t="shared" si="7"/>
        <v>134661</v>
      </c>
      <c r="F27" s="28">
        <v>0.7</v>
      </c>
      <c r="G27" s="28">
        <v>0.7</v>
      </c>
      <c r="H27" s="47">
        <v>0.7</v>
      </c>
      <c r="I27" s="47">
        <v>1.3</v>
      </c>
      <c r="J27" s="47">
        <v>1.3</v>
      </c>
      <c r="K27" s="47">
        <v>1.3</v>
      </c>
      <c r="L27" s="47">
        <v>1139</v>
      </c>
      <c r="M27" s="47">
        <v>1025.5</v>
      </c>
      <c r="N27" s="47">
        <v>726.7</v>
      </c>
      <c r="O27" s="47"/>
      <c r="P27" s="47"/>
      <c r="Q27" s="47"/>
      <c r="R27" s="47"/>
      <c r="S27" s="47"/>
      <c r="T27" s="47"/>
      <c r="U27" s="47"/>
      <c r="V27" s="47"/>
      <c r="W27" s="47"/>
      <c r="X27" s="28">
        <v>1.4</v>
      </c>
      <c r="Y27" s="28">
        <v>1.4</v>
      </c>
      <c r="Z27" s="47">
        <v>0.7</v>
      </c>
      <c r="AA27" s="47"/>
      <c r="AB27" s="47"/>
      <c r="AC27" s="47"/>
      <c r="AD27" s="47">
        <v>5739.7560000000003</v>
      </c>
      <c r="AE27" s="47">
        <v>6010.6</v>
      </c>
      <c r="AF27" s="47">
        <v>5704.9</v>
      </c>
      <c r="AG27" s="47"/>
      <c r="AH27" s="47"/>
      <c r="AI27" s="47"/>
      <c r="AJ27" s="47"/>
      <c r="AK27" s="47"/>
      <c r="AL27" s="47"/>
      <c r="AM27" s="47">
        <v>839.9</v>
      </c>
      <c r="AN27" s="47">
        <v>839.9</v>
      </c>
      <c r="AO27" s="47">
        <v>396.8</v>
      </c>
      <c r="AP27" s="47">
        <v>80.900000000000006</v>
      </c>
      <c r="AQ27" s="47">
        <v>80.900000000000006</v>
      </c>
      <c r="AR27" s="47">
        <v>49.1</v>
      </c>
      <c r="AS27" s="47">
        <v>758.1</v>
      </c>
      <c r="AT27" s="47">
        <v>758.1</v>
      </c>
      <c r="AU27" s="47">
        <v>484.9</v>
      </c>
      <c r="AV27" s="47">
        <v>452</v>
      </c>
      <c r="AW27" s="47">
        <v>452</v>
      </c>
      <c r="AX27" s="47">
        <v>222.4</v>
      </c>
      <c r="AY27" s="47">
        <v>36433.4</v>
      </c>
      <c r="AZ27" s="47">
        <v>30760.5</v>
      </c>
      <c r="BA27" s="47">
        <v>22801.599999999999</v>
      </c>
      <c r="BB27" s="47">
        <v>119661.6</v>
      </c>
      <c r="BC27" s="47">
        <v>141582.5</v>
      </c>
      <c r="BD27" s="47">
        <v>101343</v>
      </c>
      <c r="BE27" s="47">
        <v>3667.8</v>
      </c>
      <c r="BF27" s="47">
        <v>3667.8</v>
      </c>
      <c r="BG27" s="47">
        <v>2217.3000000000002</v>
      </c>
      <c r="BH27" s="47"/>
      <c r="BI27" s="47"/>
      <c r="BJ27" s="47"/>
      <c r="BK27" s="47"/>
      <c r="BL27" s="47"/>
      <c r="BM27" s="47"/>
      <c r="BN27" s="47"/>
      <c r="BO27" s="47"/>
      <c r="BP27" s="47"/>
      <c r="BQ27" s="47">
        <v>64.400000000000006</v>
      </c>
      <c r="BR27" s="47">
        <v>64.400000000000006</v>
      </c>
      <c r="BS27" s="47">
        <v>15.1</v>
      </c>
      <c r="BT27" s="47"/>
      <c r="BU27" s="47">
        <v>78.7</v>
      </c>
      <c r="BV27" s="47">
        <v>71.5</v>
      </c>
      <c r="BW27" s="47">
        <v>157.19999999999999</v>
      </c>
      <c r="BX27" s="47">
        <v>157.19999999999999</v>
      </c>
      <c r="BY27" s="47">
        <v>0</v>
      </c>
      <c r="BZ27" s="47">
        <v>894.3</v>
      </c>
      <c r="CA27" s="47">
        <v>894.3</v>
      </c>
      <c r="CB27" s="47">
        <v>625</v>
      </c>
    </row>
    <row r="28" spans="1:80" ht="18" customHeight="1">
      <c r="A28" s="32"/>
      <c r="B28" s="35" t="s">
        <v>96</v>
      </c>
      <c r="C28" s="31">
        <f>SUM(C29:C33)</f>
        <v>9080838.2061600015</v>
      </c>
      <c r="D28" s="31">
        <f t="shared" ref="D28:CB28" si="8">SUM(D29:D33)</f>
        <v>9134396</v>
      </c>
      <c r="E28" s="31">
        <f t="shared" si="8"/>
        <v>7089164.9999999991</v>
      </c>
      <c r="F28" s="31">
        <f t="shared" si="8"/>
        <v>1433.1</v>
      </c>
      <c r="G28" s="31">
        <f t="shared" si="8"/>
        <v>1433.1</v>
      </c>
      <c r="H28" s="31">
        <f t="shared" si="8"/>
        <v>946.80000000000007</v>
      </c>
      <c r="I28" s="31">
        <f t="shared" si="8"/>
        <v>66.599999999999994</v>
      </c>
      <c r="J28" s="31">
        <f t="shared" si="8"/>
        <v>66.599999999999994</v>
      </c>
      <c r="K28" s="31">
        <f>SUM(K29:K33)</f>
        <v>66.599999999999994</v>
      </c>
      <c r="L28" s="31">
        <f t="shared" si="8"/>
        <v>22829.100000000002</v>
      </c>
      <c r="M28" s="31">
        <f t="shared" si="8"/>
        <v>23628.700000000004</v>
      </c>
      <c r="N28" s="31">
        <f t="shared" si="8"/>
        <v>18856.600000000002</v>
      </c>
      <c r="O28" s="31">
        <f t="shared" si="8"/>
        <v>0</v>
      </c>
      <c r="P28" s="31">
        <f t="shared" si="8"/>
        <v>3866.5</v>
      </c>
      <c r="Q28" s="31">
        <f t="shared" si="8"/>
        <v>486.7</v>
      </c>
      <c r="R28" s="31">
        <f t="shared" si="8"/>
        <v>10.600000000000001</v>
      </c>
      <c r="S28" s="31">
        <f t="shared" si="8"/>
        <v>10.600000000000001</v>
      </c>
      <c r="T28" s="31">
        <f t="shared" si="8"/>
        <v>5.9</v>
      </c>
      <c r="U28" s="31">
        <f t="shared" si="8"/>
        <v>578.9</v>
      </c>
      <c r="V28" s="31">
        <f t="shared" si="8"/>
        <v>1312.3000000000002</v>
      </c>
      <c r="W28" s="31">
        <f t="shared" si="8"/>
        <v>279.8</v>
      </c>
      <c r="X28" s="31">
        <f t="shared" si="8"/>
        <v>67.600000000000009</v>
      </c>
      <c r="Y28" s="31">
        <f t="shared" si="8"/>
        <v>67.600000000000009</v>
      </c>
      <c r="Z28" s="31">
        <f t="shared" si="8"/>
        <v>30.999999999999996</v>
      </c>
      <c r="AA28" s="31">
        <f t="shared" si="8"/>
        <v>223207.95916</v>
      </c>
      <c r="AB28" s="31">
        <f t="shared" si="8"/>
        <v>220493.7</v>
      </c>
      <c r="AC28" s="31">
        <f t="shared" si="8"/>
        <v>161819.20000000001</v>
      </c>
      <c r="AD28" s="31">
        <f t="shared" si="8"/>
        <v>381045.94699999999</v>
      </c>
      <c r="AE28" s="31">
        <f t="shared" si="8"/>
        <v>413192</v>
      </c>
      <c r="AF28" s="31">
        <f t="shared" si="8"/>
        <v>234507.90000000002</v>
      </c>
      <c r="AG28" s="31">
        <f t="shared" si="8"/>
        <v>24.7</v>
      </c>
      <c r="AH28" s="31">
        <f t="shared" si="8"/>
        <v>24.7</v>
      </c>
      <c r="AI28" s="31">
        <f t="shared" si="8"/>
        <v>0</v>
      </c>
      <c r="AJ28" s="31">
        <f t="shared" si="8"/>
        <v>8531.6</v>
      </c>
      <c r="AK28" s="31">
        <f t="shared" si="8"/>
        <v>8531.6</v>
      </c>
      <c r="AL28" s="31">
        <f t="shared" si="8"/>
        <v>0</v>
      </c>
      <c r="AM28" s="31">
        <f t="shared" si="8"/>
        <v>24247.1</v>
      </c>
      <c r="AN28" s="31">
        <f t="shared" si="8"/>
        <v>24247.1</v>
      </c>
      <c r="AO28" s="31">
        <f t="shared" si="8"/>
        <v>15503.3</v>
      </c>
      <c r="AP28" s="31">
        <f t="shared" si="8"/>
        <v>1021</v>
      </c>
      <c r="AQ28" s="31">
        <f t="shared" si="8"/>
        <v>1021</v>
      </c>
      <c r="AR28" s="31">
        <f t="shared" si="8"/>
        <v>548.9</v>
      </c>
      <c r="AS28" s="31">
        <f t="shared" si="8"/>
        <v>75.8</v>
      </c>
      <c r="AT28" s="31">
        <f t="shared" si="8"/>
        <v>75.8</v>
      </c>
      <c r="AU28" s="31">
        <f t="shared" si="8"/>
        <v>45.9</v>
      </c>
      <c r="AV28" s="31">
        <f t="shared" si="8"/>
        <v>10943.9</v>
      </c>
      <c r="AW28" s="31">
        <f t="shared" si="8"/>
        <v>10943.9</v>
      </c>
      <c r="AX28" s="31">
        <f t="shared" si="8"/>
        <v>6957.0999999999995</v>
      </c>
      <c r="AY28" s="31">
        <f t="shared" si="8"/>
        <v>3797831.6</v>
      </c>
      <c r="AZ28" s="31">
        <f t="shared" si="8"/>
        <v>3970337.4</v>
      </c>
      <c r="BA28" s="31">
        <f t="shared" si="8"/>
        <v>3169230.2</v>
      </c>
      <c r="BB28" s="31">
        <f t="shared" si="8"/>
        <v>4570867.8000000007</v>
      </c>
      <c r="BC28" s="31">
        <f t="shared" si="8"/>
        <v>4403272.7000000011</v>
      </c>
      <c r="BD28" s="31">
        <f t="shared" si="8"/>
        <v>3461202.6999999997</v>
      </c>
      <c r="BE28" s="31">
        <f t="shared" si="8"/>
        <v>1136.7</v>
      </c>
      <c r="BF28" s="31">
        <f t="shared" si="8"/>
        <v>1136.7</v>
      </c>
      <c r="BG28" s="31">
        <f t="shared" si="8"/>
        <v>658.7</v>
      </c>
      <c r="BH28" s="31">
        <f t="shared" si="8"/>
        <v>4326</v>
      </c>
      <c r="BI28" s="31">
        <f t="shared" si="8"/>
        <v>4326</v>
      </c>
      <c r="BJ28" s="31">
        <f t="shared" si="8"/>
        <v>2775</v>
      </c>
      <c r="BK28" s="31">
        <f t="shared" si="8"/>
        <v>312.5</v>
      </c>
      <c r="BL28" s="31">
        <f t="shared" si="8"/>
        <v>312.5</v>
      </c>
      <c r="BM28" s="31">
        <f t="shared" si="8"/>
        <v>69.8</v>
      </c>
      <c r="BN28" s="31">
        <f t="shared" si="8"/>
        <v>510.2</v>
      </c>
      <c r="BO28" s="31">
        <f t="shared" si="8"/>
        <v>510.2</v>
      </c>
      <c r="BP28" s="31">
        <f t="shared" si="8"/>
        <v>149.1</v>
      </c>
      <c r="BQ28" s="31">
        <f t="shared" si="8"/>
        <v>24408.7</v>
      </c>
      <c r="BR28" s="31">
        <f t="shared" si="8"/>
        <v>24408.7</v>
      </c>
      <c r="BS28" s="31">
        <f t="shared" si="8"/>
        <v>7994.3</v>
      </c>
      <c r="BT28" s="31">
        <f t="shared" si="8"/>
        <v>1395.1999999999998</v>
      </c>
      <c r="BU28" s="31">
        <f t="shared" si="8"/>
        <v>15211</v>
      </c>
      <c r="BV28" s="31">
        <f t="shared" si="8"/>
        <v>4966.6000000000004</v>
      </c>
      <c r="BW28" s="31">
        <f t="shared" si="8"/>
        <v>5965.6</v>
      </c>
      <c r="BX28" s="31">
        <f t="shared" si="8"/>
        <v>5965.6</v>
      </c>
      <c r="BY28" s="31">
        <f t="shared" si="8"/>
        <v>2062.9</v>
      </c>
      <c r="BZ28" s="31">
        <f t="shared" si="8"/>
        <v>0</v>
      </c>
      <c r="CA28" s="31">
        <f t="shared" si="8"/>
        <v>0</v>
      </c>
      <c r="CB28" s="31">
        <f t="shared" si="8"/>
        <v>0</v>
      </c>
    </row>
    <row r="29" spans="1:80" ht="17.25" customHeight="1">
      <c r="A29" s="32">
        <v>22</v>
      </c>
      <c r="B29" s="33" t="s">
        <v>24</v>
      </c>
      <c r="C29" s="28">
        <f t="shared" ref="C29:C33" si="9">F29+I29+L29+O29+R29+U29+X29+AA29+AD29+AG29+AJ29+AM29+AP29+AS29+AV29+AY29+BB29+BE29+BH29+BK29+BN29+BQ29+BT29+BW29+BZ29</f>
        <v>282841.93399999995</v>
      </c>
      <c r="D29" s="28">
        <f t="shared" ref="D29:D33" si="10">G29+J29+M29+P29+S29+V29+Y29+AB29+AE29+AH29+AK29+AN29+AQ29+AT29+AW29+AZ29+BC29+BF29+BI29+BL29+BO29+BR29+BU29+BX29+CA29</f>
        <v>319004.49999999994</v>
      </c>
      <c r="E29" s="28">
        <f t="shared" ref="E29:E33" si="11">H29+K29+N29+Q29+T29+W29+Z29+AC29+AF29+AI29+AL29+AO29+AR29+AU29+AX29+BA29+BD29+BG29+BJ29+BM29+BP29+BS29+BV29+BY29+CB29</f>
        <v>240529</v>
      </c>
      <c r="F29" s="28">
        <v>4</v>
      </c>
      <c r="G29" s="28">
        <v>4</v>
      </c>
      <c r="H29" s="47">
        <v>4</v>
      </c>
      <c r="I29" s="47">
        <v>2.1</v>
      </c>
      <c r="J29" s="47">
        <v>2.1</v>
      </c>
      <c r="K29" s="47">
        <v>2.1</v>
      </c>
      <c r="L29" s="47">
        <v>2453.5</v>
      </c>
      <c r="M29" s="47">
        <v>2596.6999999999998</v>
      </c>
      <c r="N29" s="47">
        <v>1829.5</v>
      </c>
      <c r="O29" s="47"/>
      <c r="P29" s="47">
        <v>393.4</v>
      </c>
      <c r="Q29" s="47">
        <v>0</v>
      </c>
      <c r="R29" s="47"/>
      <c r="S29" s="47"/>
      <c r="T29" s="47"/>
      <c r="U29" s="47"/>
      <c r="V29" s="47"/>
      <c r="W29" s="47"/>
      <c r="X29" s="28">
        <v>0.4</v>
      </c>
      <c r="Y29" s="28">
        <v>0.4</v>
      </c>
      <c r="Z29" s="47">
        <v>0</v>
      </c>
      <c r="AA29" s="47">
        <v>0</v>
      </c>
      <c r="AB29" s="47"/>
      <c r="AC29" s="47"/>
      <c r="AD29" s="47">
        <v>8609.634</v>
      </c>
      <c r="AE29" s="47">
        <v>9015.9</v>
      </c>
      <c r="AF29" s="47">
        <v>8609.6</v>
      </c>
      <c r="AG29" s="47">
        <v>0.4</v>
      </c>
      <c r="AH29" s="47">
        <v>0.4</v>
      </c>
      <c r="AI29" s="47">
        <v>0</v>
      </c>
      <c r="AJ29" s="47"/>
      <c r="AK29" s="47"/>
      <c r="AL29" s="47"/>
      <c r="AM29" s="47">
        <v>1197.5999999999999</v>
      </c>
      <c r="AN29" s="47">
        <v>1197.5999999999999</v>
      </c>
      <c r="AO29" s="47">
        <v>609.20000000000005</v>
      </c>
      <c r="AP29" s="47">
        <v>120.8</v>
      </c>
      <c r="AQ29" s="47">
        <v>120.8</v>
      </c>
      <c r="AR29" s="47">
        <v>60.1</v>
      </c>
      <c r="AS29" s="47"/>
      <c r="AT29" s="47"/>
      <c r="AU29" s="47"/>
      <c r="AV29" s="47">
        <v>904</v>
      </c>
      <c r="AW29" s="47">
        <v>904</v>
      </c>
      <c r="AX29" s="47">
        <v>348.4</v>
      </c>
      <c r="AY29" s="47">
        <v>93715.7</v>
      </c>
      <c r="AZ29" s="47">
        <v>128437.1</v>
      </c>
      <c r="BA29" s="47">
        <v>92244.800000000003</v>
      </c>
      <c r="BB29" s="47">
        <v>175182.9</v>
      </c>
      <c r="BC29" s="47">
        <v>175182.9</v>
      </c>
      <c r="BD29" s="47">
        <v>136263.1</v>
      </c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>
        <v>350.8</v>
      </c>
      <c r="BR29" s="47">
        <v>350.8</v>
      </c>
      <c r="BS29" s="47">
        <v>63.3</v>
      </c>
      <c r="BT29" s="47"/>
      <c r="BU29" s="47">
        <v>498.3</v>
      </c>
      <c r="BV29" s="47">
        <v>207.6</v>
      </c>
      <c r="BW29" s="47">
        <v>300.10000000000002</v>
      </c>
      <c r="BX29" s="47">
        <v>300.10000000000002</v>
      </c>
      <c r="BY29" s="47">
        <v>287.3</v>
      </c>
      <c r="BZ29" s="47"/>
      <c r="CA29" s="47"/>
      <c r="CB29" s="47"/>
    </row>
    <row r="30" spans="1:80" ht="17.25" customHeight="1">
      <c r="A30" s="32">
        <v>23</v>
      </c>
      <c r="B30" s="33" t="s">
        <v>25</v>
      </c>
      <c r="C30" s="28">
        <f t="shared" si="9"/>
        <v>539991.79299999995</v>
      </c>
      <c r="D30" s="28">
        <f t="shared" si="10"/>
        <v>577583</v>
      </c>
      <c r="E30" s="28">
        <f t="shared" si="11"/>
        <v>458566.10000000003</v>
      </c>
      <c r="F30" s="28">
        <v>6</v>
      </c>
      <c r="G30" s="28">
        <v>6</v>
      </c>
      <c r="H30" s="47">
        <v>6</v>
      </c>
      <c r="I30" s="47">
        <v>8.1</v>
      </c>
      <c r="J30" s="47">
        <v>8.1</v>
      </c>
      <c r="K30" s="47">
        <v>8.1</v>
      </c>
      <c r="L30" s="47">
        <v>3302.2</v>
      </c>
      <c r="M30" s="47">
        <v>3317.9</v>
      </c>
      <c r="N30" s="47">
        <v>2476.6</v>
      </c>
      <c r="O30" s="47"/>
      <c r="P30" s="47">
        <v>588.5</v>
      </c>
      <c r="Q30" s="47">
        <v>156.5</v>
      </c>
      <c r="R30" s="47"/>
      <c r="S30" s="47"/>
      <c r="T30" s="47"/>
      <c r="U30" s="47"/>
      <c r="V30" s="47"/>
      <c r="W30" s="47"/>
      <c r="X30" s="28">
        <v>5.7</v>
      </c>
      <c r="Y30" s="28">
        <v>5.7</v>
      </c>
      <c r="Z30" s="47">
        <v>2.8</v>
      </c>
      <c r="AA30" s="47">
        <v>4696.1639999999998</v>
      </c>
      <c r="AB30" s="47">
        <v>4696.2</v>
      </c>
      <c r="AC30" s="47">
        <v>4696.2</v>
      </c>
      <c r="AD30" s="47">
        <v>15784.329</v>
      </c>
      <c r="AE30" s="47">
        <v>18338.7</v>
      </c>
      <c r="AF30" s="47">
        <v>17399.400000000001</v>
      </c>
      <c r="AG30" s="47">
        <v>2.6</v>
      </c>
      <c r="AH30" s="47">
        <v>2.6</v>
      </c>
      <c r="AI30" s="47">
        <v>0</v>
      </c>
      <c r="AJ30" s="47"/>
      <c r="AK30" s="47"/>
      <c r="AL30" s="47"/>
      <c r="AM30" s="47">
        <v>2211.1</v>
      </c>
      <c r="AN30" s="47">
        <v>2211.1</v>
      </c>
      <c r="AO30" s="47">
        <v>1553.8</v>
      </c>
      <c r="AP30" s="47">
        <v>120.8</v>
      </c>
      <c r="AQ30" s="47">
        <v>120.8</v>
      </c>
      <c r="AR30" s="47">
        <v>46.6</v>
      </c>
      <c r="AS30" s="47"/>
      <c r="AT30" s="47"/>
      <c r="AU30" s="47"/>
      <c r="AV30" s="47">
        <v>1291.9000000000001</v>
      </c>
      <c r="AW30" s="47">
        <v>1291.9000000000001</v>
      </c>
      <c r="AX30" s="47">
        <v>503.5</v>
      </c>
      <c r="AY30" s="47">
        <v>178837.8</v>
      </c>
      <c r="AZ30" s="47">
        <v>212168</v>
      </c>
      <c r="BA30" s="47">
        <v>169108.6</v>
      </c>
      <c r="BB30" s="47">
        <v>331352</v>
      </c>
      <c r="BC30" s="47">
        <v>331352</v>
      </c>
      <c r="BD30" s="47">
        <v>260867.6</v>
      </c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>
        <v>1099.5</v>
      </c>
      <c r="BR30" s="47">
        <v>1099.5</v>
      </c>
      <c r="BS30" s="47">
        <v>309.39999999999998</v>
      </c>
      <c r="BT30" s="47">
        <v>130.19999999999999</v>
      </c>
      <c r="BU30" s="47">
        <v>1232.5999999999999</v>
      </c>
      <c r="BV30" s="47">
        <v>687.1</v>
      </c>
      <c r="BW30" s="47">
        <v>1143.4000000000001</v>
      </c>
      <c r="BX30" s="47">
        <v>1143.4000000000001</v>
      </c>
      <c r="BY30" s="47">
        <v>743.9</v>
      </c>
      <c r="BZ30" s="47"/>
      <c r="CA30" s="47"/>
      <c r="CB30" s="47"/>
    </row>
    <row r="31" spans="1:80" ht="17.25" customHeight="1">
      <c r="A31" s="32">
        <v>24</v>
      </c>
      <c r="B31" s="33" t="s">
        <v>26</v>
      </c>
      <c r="C31" s="28">
        <f t="shared" si="9"/>
        <v>1438246.6149999998</v>
      </c>
      <c r="D31" s="28">
        <f t="shared" si="10"/>
        <v>1462945.0999999999</v>
      </c>
      <c r="E31" s="28">
        <f t="shared" si="11"/>
        <v>1197028</v>
      </c>
      <c r="F31" s="28">
        <v>22.6</v>
      </c>
      <c r="G31" s="28">
        <v>22.6</v>
      </c>
      <c r="H31" s="47">
        <v>22.6</v>
      </c>
      <c r="I31" s="47">
        <v>12.4</v>
      </c>
      <c r="J31" s="47">
        <v>12.4</v>
      </c>
      <c r="K31" s="47">
        <v>12.4</v>
      </c>
      <c r="L31" s="47">
        <v>3659.5</v>
      </c>
      <c r="M31" s="47">
        <v>3693.3</v>
      </c>
      <c r="N31" s="47">
        <v>3130</v>
      </c>
      <c r="O31" s="47"/>
      <c r="P31" s="47">
        <v>579</v>
      </c>
      <c r="Q31" s="47">
        <v>200</v>
      </c>
      <c r="R31" s="47">
        <v>4.7</v>
      </c>
      <c r="S31" s="47">
        <v>4.7</v>
      </c>
      <c r="T31" s="47">
        <v>0</v>
      </c>
      <c r="U31" s="47"/>
      <c r="V31" s="47"/>
      <c r="W31" s="47"/>
      <c r="X31" s="28">
        <v>14.6</v>
      </c>
      <c r="Y31" s="28">
        <v>14.6</v>
      </c>
      <c r="Z31" s="47">
        <v>2.1</v>
      </c>
      <c r="AA31" s="47">
        <v>25730.01</v>
      </c>
      <c r="AB31" s="47">
        <v>23270.9</v>
      </c>
      <c r="AC31" s="47">
        <v>23265.9</v>
      </c>
      <c r="AD31" s="47">
        <v>35906.805</v>
      </c>
      <c r="AE31" s="47">
        <v>37796.6</v>
      </c>
      <c r="AF31" s="47">
        <v>38314.199999999997</v>
      </c>
      <c r="AG31" s="47">
        <v>1.6</v>
      </c>
      <c r="AH31" s="47">
        <v>1.6</v>
      </c>
      <c r="AI31" s="47">
        <v>0</v>
      </c>
      <c r="AJ31" s="47"/>
      <c r="AK31" s="47"/>
      <c r="AL31" s="47"/>
      <c r="AM31" s="47">
        <v>3977.9</v>
      </c>
      <c r="AN31" s="47">
        <v>3977.9</v>
      </c>
      <c r="AO31" s="47">
        <v>2314.9</v>
      </c>
      <c r="AP31" s="47">
        <v>201.6</v>
      </c>
      <c r="AQ31" s="47">
        <v>201.6</v>
      </c>
      <c r="AR31" s="47">
        <v>38.700000000000003</v>
      </c>
      <c r="AS31" s="47"/>
      <c r="AT31" s="47"/>
      <c r="AU31" s="47"/>
      <c r="AV31" s="47">
        <v>1744</v>
      </c>
      <c r="AW31" s="47">
        <v>1744</v>
      </c>
      <c r="AX31" s="47">
        <v>1257.3</v>
      </c>
      <c r="AY31" s="47">
        <v>612905.1</v>
      </c>
      <c r="AZ31" s="47">
        <v>634306</v>
      </c>
      <c r="BA31" s="47">
        <v>543122.19999999995</v>
      </c>
      <c r="BB31" s="47">
        <v>746210.8</v>
      </c>
      <c r="BC31" s="47">
        <v>746210.8</v>
      </c>
      <c r="BD31" s="47">
        <v>581408.30000000005</v>
      </c>
      <c r="BE31" s="47"/>
      <c r="BF31" s="47"/>
      <c r="BG31" s="47"/>
      <c r="BH31" s="47">
        <v>1800</v>
      </c>
      <c r="BI31" s="47">
        <v>1800</v>
      </c>
      <c r="BJ31" s="47">
        <v>975</v>
      </c>
      <c r="BK31" s="47">
        <v>26</v>
      </c>
      <c r="BL31" s="47">
        <v>26</v>
      </c>
      <c r="BM31" s="47">
        <v>0</v>
      </c>
      <c r="BN31" s="47">
        <v>44.2</v>
      </c>
      <c r="BO31" s="47">
        <v>44.2</v>
      </c>
      <c r="BP31" s="47">
        <v>0</v>
      </c>
      <c r="BQ31" s="47">
        <v>5248.2</v>
      </c>
      <c r="BR31" s="47">
        <v>5248.2</v>
      </c>
      <c r="BS31" s="47">
        <v>1586.5</v>
      </c>
      <c r="BT31" s="47">
        <v>286.39999999999998</v>
      </c>
      <c r="BU31" s="47">
        <v>3540.5</v>
      </c>
      <c r="BV31" s="47">
        <v>1206.4000000000001</v>
      </c>
      <c r="BW31" s="47">
        <v>450.2</v>
      </c>
      <c r="BX31" s="47">
        <v>450.2</v>
      </c>
      <c r="BY31" s="47">
        <v>171.5</v>
      </c>
      <c r="BZ31" s="47"/>
      <c r="CA31" s="47"/>
      <c r="CB31" s="47"/>
    </row>
    <row r="32" spans="1:80" s="2" customFormat="1" ht="17.25" customHeight="1">
      <c r="A32" s="32">
        <v>26</v>
      </c>
      <c r="B32" s="33" t="s">
        <v>27</v>
      </c>
      <c r="C32" s="28">
        <f t="shared" si="9"/>
        <v>6530726.066060001</v>
      </c>
      <c r="D32" s="28">
        <f t="shared" si="10"/>
        <v>6455621.5</v>
      </c>
      <c r="E32" s="28">
        <f t="shared" si="11"/>
        <v>4942398.5999999996</v>
      </c>
      <c r="F32" s="28">
        <v>1395.4</v>
      </c>
      <c r="G32" s="28">
        <v>1395.4</v>
      </c>
      <c r="H32" s="47">
        <v>909.1</v>
      </c>
      <c r="I32" s="47">
        <v>40.4</v>
      </c>
      <c r="J32" s="47">
        <v>40.4</v>
      </c>
      <c r="K32" s="47">
        <v>40.4</v>
      </c>
      <c r="L32" s="47">
        <v>11710.2</v>
      </c>
      <c r="M32" s="47">
        <v>12268.9</v>
      </c>
      <c r="N32" s="47">
        <v>10151.799999999999</v>
      </c>
      <c r="O32" s="47"/>
      <c r="P32" s="47">
        <v>2007.3</v>
      </c>
      <c r="Q32" s="47">
        <v>130.19999999999999</v>
      </c>
      <c r="R32" s="47">
        <v>5.9</v>
      </c>
      <c r="S32" s="47">
        <v>5.9</v>
      </c>
      <c r="T32" s="47">
        <v>5.9</v>
      </c>
      <c r="U32" s="47">
        <v>578.9</v>
      </c>
      <c r="V32" s="47">
        <v>1024.7</v>
      </c>
      <c r="W32" s="47">
        <v>0</v>
      </c>
      <c r="X32" s="28">
        <v>44</v>
      </c>
      <c r="Y32" s="28">
        <v>44</v>
      </c>
      <c r="Z32" s="47">
        <v>24.4</v>
      </c>
      <c r="AA32" s="47">
        <v>181663.18205999999</v>
      </c>
      <c r="AB32" s="47">
        <v>182190.7</v>
      </c>
      <c r="AC32" s="47">
        <v>133857.1</v>
      </c>
      <c r="AD32" s="47">
        <v>313570.484</v>
      </c>
      <c r="AE32" s="47">
        <v>338718</v>
      </c>
      <c r="AF32" s="47">
        <v>159039.5</v>
      </c>
      <c r="AG32" s="47">
        <v>17.3</v>
      </c>
      <c r="AH32" s="47">
        <v>17.3</v>
      </c>
      <c r="AI32" s="47">
        <v>0</v>
      </c>
      <c r="AJ32" s="47">
        <v>8531.6</v>
      </c>
      <c r="AK32" s="47">
        <v>8531.6</v>
      </c>
      <c r="AL32" s="47">
        <v>0</v>
      </c>
      <c r="AM32" s="47">
        <v>15662.9</v>
      </c>
      <c r="AN32" s="47">
        <v>15662.9</v>
      </c>
      <c r="AO32" s="47">
        <v>10360.299999999999</v>
      </c>
      <c r="AP32" s="47">
        <v>457</v>
      </c>
      <c r="AQ32" s="47">
        <v>457</v>
      </c>
      <c r="AR32" s="47">
        <v>319.10000000000002</v>
      </c>
      <c r="AS32" s="47">
        <v>75.8</v>
      </c>
      <c r="AT32" s="47">
        <v>75.8</v>
      </c>
      <c r="AU32" s="47">
        <v>45.9</v>
      </c>
      <c r="AV32" s="47">
        <v>6100</v>
      </c>
      <c r="AW32" s="47">
        <v>6100</v>
      </c>
      <c r="AX32" s="47">
        <v>4222.2</v>
      </c>
      <c r="AY32" s="47">
        <v>2811596.4</v>
      </c>
      <c r="AZ32" s="47">
        <v>2866938</v>
      </c>
      <c r="BA32" s="47">
        <v>2265350</v>
      </c>
      <c r="BB32" s="47">
        <v>3153951.7</v>
      </c>
      <c r="BC32" s="47">
        <v>2986356.6</v>
      </c>
      <c r="BD32" s="47">
        <v>2346400.9</v>
      </c>
      <c r="BE32" s="47">
        <v>1136.7</v>
      </c>
      <c r="BF32" s="47">
        <v>1136.7</v>
      </c>
      <c r="BG32" s="47">
        <v>658.7</v>
      </c>
      <c r="BH32" s="47">
        <v>2526</v>
      </c>
      <c r="BI32" s="47">
        <v>2526</v>
      </c>
      <c r="BJ32" s="47">
        <v>1800</v>
      </c>
      <c r="BK32" s="47">
        <v>260.5</v>
      </c>
      <c r="BL32" s="47">
        <v>260.5</v>
      </c>
      <c r="BM32" s="47">
        <v>69.8</v>
      </c>
      <c r="BN32" s="47">
        <v>421.8</v>
      </c>
      <c r="BO32" s="47">
        <v>421.8</v>
      </c>
      <c r="BP32" s="47">
        <v>149.1</v>
      </c>
      <c r="BQ32" s="47">
        <v>17222.400000000001</v>
      </c>
      <c r="BR32" s="47">
        <v>17222.400000000001</v>
      </c>
      <c r="BS32" s="47">
        <v>5890.6</v>
      </c>
      <c r="BT32" s="47">
        <v>900.5</v>
      </c>
      <c r="BU32" s="47">
        <v>9362.6</v>
      </c>
      <c r="BV32" s="47">
        <v>2470.6999999999998</v>
      </c>
      <c r="BW32" s="47">
        <v>2857</v>
      </c>
      <c r="BX32" s="47">
        <v>2857</v>
      </c>
      <c r="BY32" s="47">
        <v>502.9</v>
      </c>
      <c r="BZ32" s="47"/>
      <c r="CA32" s="47"/>
      <c r="CB32" s="47"/>
    </row>
    <row r="33" spans="1:80" ht="17.25" customHeight="1">
      <c r="A33" s="32">
        <v>25</v>
      </c>
      <c r="B33" s="33" t="s">
        <v>28</v>
      </c>
      <c r="C33" s="28">
        <f t="shared" si="9"/>
        <v>289031.79810000001</v>
      </c>
      <c r="D33" s="28">
        <f t="shared" si="10"/>
        <v>319241.90000000002</v>
      </c>
      <c r="E33" s="28">
        <f t="shared" si="11"/>
        <v>250643.3</v>
      </c>
      <c r="F33" s="28">
        <v>5.0999999999999996</v>
      </c>
      <c r="G33" s="28">
        <v>5.0999999999999996</v>
      </c>
      <c r="H33" s="47">
        <v>5.0999999999999996</v>
      </c>
      <c r="I33" s="47">
        <v>3.6</v>
      </c>
      <c r="J33" s="47">
        <v>3.6</v>
      </c>
      <c r="K33" s="47">
        <v>3.6</v>
      </c>
      <c r="L33" s="47">
        <v>1703.7</v>
      </c>
      <c r="M33" s="47">
        <v>1751.9</v>
      </c>
      <c r="N33" s="47">
        <v>1268.7</v>
      </c>
      <c r="O33" s="47"/>
      <c r="P33" s="47">
        <v>298.3</v>
      </c>
      <c r="Q33" s="47">
        <v>0</v>
      </c>
      <c r="R33" s="47"/>
      <c r="S33" s="47"/>
      <c r="T33" s="47"/>
      <c r="U33" s="47"/>
      <c r="V33" s="47">
        <v>287.60000000000002</v>
      </c>
      <c r="W33" s="47">
        <v>279.8</v>
      </c>
      <c r="X33" s="28">
        <v>2.9</v>
      </c>
      <c r="Y33" s="28">
        <v>2.9</v>
      </c>
      <c r="Z33" s="47">
        <v>1.7</v>
      </c>
      <c r="AA33" s="47">
        <v>11118.6031</v>
      </c>
      <c r="AB33" s="47">
        <v>10335.9</v>
      </c>
      <c r="AC33" s="47">
        <v>0</v>
      </c>
      <c r="AD33" s="47">
        <v>7174.6949999999997</v>
      </c>
      <c r="AE33" s="47">
        <v>9322.7999999999993</v>
      </c>
      <c r="AF33" s="47">
        <v>11145.2</v>
      </c>
      <c r="AG33" s="47">
        <v>2.8</v>
      </c>
      <c r="AH33" s="47">
        <v>2.8</v>
      </c>
      <c r="AI33" s="47">
        <v>0</v>
      </c>
      <c r="AJ33" s="47"/>
      <c r="AK33" s="47"/>
      <c r="AL33" s="47"/>
      <c r="AM33" s="47">
        <v>1197.5999999999999</v>
      </c>
      <c r="AN33" s="47">
        <v>1197.5999999999999</v>
      </c>
      <c r="AO33" s="47">
        <v>665.1</v>
      </c>
      <c r="AP33" s="47">
        <v>120.8</v>
      </c>
      <c r="AQ33" s="47">
        <v>120.8</v>
      </c>
      <c r="AR33" s="47">
        <v>84.4</v>
      </c>
      <c r="AS33" s="47"/>
      <c r="AT33" s="47"/>
      <c r="AU33" s="47"/>
      <c r="AV33" s="47">
        <v>904</v>
      </c>
      <c r="AW33" s="47">
        <v>904</v>
      </c>
      <c r="AX33" s="47">
        <v>625.70000000000005</v>
      </c>
      <c r="AY33" s="47">
        <v>100776.6</v>
      </c>
      <c r="AZ33" s="47">
        <v>128488.3</v>
      </c>
      <c r="BA33" s="47">
        <v>99404.6</v>
      </c>
      <c r="BB33" s="47">
        <v>164170.4</v>
      </c>
      <c r="BC33" s="47">
        <v>164170.4</v>
      </c>
      <c r="BD33" s="47">
        <v>136262.79999999999</v>
      </c>
      <c r="BE33" s="47"/>
      <c r="BF33" s="47"/>
      <c r="BG33" s="47"/>
      <c r="BH33" s="47"/>
      <c r="BI33" s="47"/>
      <c r="BJ33" s="47"/>
      <c r="BK33" s="47">
        <v>26</v>
      </c>
      <c r="BL33" s="47">
        <v>26</v>
      </c>
      <c r="BM33" s="47">
        <v>0</v>
      </c>
      <c r="BN33" s="47">
        <v>44.2</v>
      </c>
      <c r="BO33" s="47">
        <v>44.2</v>
      </c>
      <c r="BP33" s="47">
        <v>0</v>
      </c>
      <c r="BQ33" s="47">
        <v>487.8</v>
      </c>
      <c r="BR33" s="47">
        <v>487.8</v>
      </c>
      <c r="BS33" s="47">
        <v>144.5</v>
      </c>
      <c r="BT33" s="47">
        <v>78.099999999999994</v>
      </c>
      <c r="BU33" s="47">
        <v>577</v>
      </c>
      <c r="BV33" s="47">
        <v>394.8</v>
      </c>
      <c r="BW33" s="47">
        <v>1214.9000000000001</v>
      </c>
      <c r="BX33" s="47">
        <v>1214.9000000000001</v>
      </c>
      <c r="BY33" s="47">
        <v>357.3</v>
      </c>
      <c r="BZ33" s="47"/>
      <c r="CA33" s="47"/>
      <c r="CB33" s="47"/>
    </row>
    <row r="34" spans="1:80" s="83" customFormat="1" ht="14">
      <c r="A34" s="107" t="s">
        <v>98</v>
      </c>
      <c r="B34" s="108"/>
      <c r="C34" s="80"/>
      <c r="D34" s="77"/>
      <c r="E34" s="81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1"/>
      <c r="Y34" s="82"/>
      <c r="Z34" s="82"/>
      <c r="AA34" s="82"/>
      <c r="AB34" s="77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</row>
    <row r="35" spans="1:80" s="8" customFormat="1" ht="33.75" customHeight="1">
      <c r="A35" s="88" t="s">
        <v>29</v>
      </c>
      <c r="B35" s="88"/>
      <c r="C35" s="31">
        <f>C6+C28+C34</f>
        <v>14897390.596290002</v>
      </c>
      <c r="D35" s="31">
        <f t="shared" ref="D35:CB35" si="12">D6+D28+D34</f>
        <v>15192898.5</v>
      </c>
      <c r="E35" s="31">
        <f t="shared" si="12"/>
        <v>11964413.799999997</v>
      </c>
      <c r="F35" s="31">
        <f t="shared" si="12"/>
        <v>1459.1999999999998</v>
      </c>
      <c r="G35" s="31">
        <f t="shared" si="12"/>
        <v>1459.1999999999998</v>
      </c>
      <c r="H35" s="31">
        <f t="shared" si="12"/>
        <v>972.1</v>
      </c>
      <c r="I35" s="31">
        <f t="shared" si="12"/>
        <v>124.19999999999999</v>
      </c>
      <c r="J35" s="31">
        <f t="shared" si="12"/>
        <v>124.19999999999999</v>
      </c>
      <c r="K35" s="31">
        <f t="shared" si="12"/>
        <v>124.19999999999999</v>
      </c>
      <c r="L35" s="31">
        <f t="shared" si="12"/>
        <v>46761.9</v>
      </c>
      <c r="M35" s="31">
        <f t="shared" si="12"/>
        <v>46761.900000000009</v>
      </c>
      <c r="N35" s="31">
        <f t="shared" si="12"/>
        <v>36535.9</v>
      </c>
      <c r="O35" s="31">
        <f t="shared" si="12"/>
        <v>0</v>
      </c>
      <c r="P35" s="31">
        <f t="shared" si="12"/>
        <v>6886.6</v>
      </c>
      <c r="Q35" s="31">
        <f t="shared" si="12"/>
        <v>486.7</v>
      </c>
      <c r="R35" s="31">
        <f t="shared" si="12"/>
        <v>29.400000000000002</v>
      </c>
      <c r="S35" s="31">
        <f t="shared" si="12"/>
        <v>29.400000000000002</v>
      </c>
      <c r="T35" s="31">
        <f t="shared" si="12"/>
        <v>5.9</v>
      </c>
      <c r="U35" s="31">
        <f t="shared" si="12"/>
        <v>578.9</v>
      </c>
      <c r="V35" s="31">
        <f t="shared" si="12"/>
        <v>1608.0000000000002</v>
      </c>
      <c r="W35" s="31">
        <f t="shared" si="12"/>
        <v>279.8</v>
      </c>
      <c r="X35" s="31">
        <f t="shared" si="12"/>
        <v>126.00000000000001</v>
      </c>
      <c r="Y35" s="31">
        <f t="shared" si="12"/>
        <v>126.00000000000001</v>
      </c>
      <c r="Z35" s="31">
        <f t="shared" si="12"/>
        <v>44.3</v>
      </c>
      <c r="AA35" s="31">
        <f t="shared" si="12"/>
        <v>330479.60829</v>
      </c>
      <c r="AB35" s="31">
        <f t="shared" si="12"/>
        <v>330479.59999999998</v>
      </c>
      <c r="AC35" s="31">
        <f t="shared" si="12"/>
        <v>242854.3</v>
      </c>
      <c r="AD35" s="31">
        <f t="shared" si="12"/>
        <v>578774.58799999999</v>
      </c>
      <c r="AE35" s="31">
        <f t="shared" si="12"/>
        <v>659056</v>
      </c>
      <c r="AF35" s="31">
        <f t="shared" si="12"/>
        <v>459217.30000000005</v>
      </c>
      <c r="AG35" s="31">
        <f t="shared" si="12"/>
        <v>24.7</v>
      </c>
      <c r="AH35" s="31">
        <f t="shared" si="12"/>
        <v>24.7</v>
      </c>
      <c r="AI35" s="31">
        <f t="shared" si="12"/>
        <v>0</v>
      </c>
      <c r="AJ35" s="31">
        <f t="shared" si="12"/>
        <v>8531.6</v>
      </c>
      <c r="AK35" s="31">
        <f t="shared" si="12"/>
        <v>8531.6</v>
      </c>
      <c r="AL35" s="31">
        <f t="shared" si="12"/>
        <v>0</v>
      </c>
      <c r="AM35" s="31">
        <f t="shared" si="12"/>
        <v>49427.7</v>
      </c>
      <c r="AN35" s="31">
        <f t="shared" si="12"/>
        <v>49427.7</v>
      </c>
      <c r="AO35" s="31">
        <f t="shared" si="12"/>
        <v>30745.8</v>
      </c>
      <c r="AP35" s="31">
        <f t="shared" si="12"/>
        <v>2879.4000000000005</v>
      </c>
      <c r="AQ35" s="31">
        <f t="shared" si="12"/>
        <v>2879.4000000000005</v>
      </c>
      <c r="AR35" s="31">
        <f t="shared" si="12"/>
        <v>1682.6</v>
      </c>
      <c r="AS35" s="31">
        <f t="shared" si="12"/>
        <v>22097.8</v>
      </c>
      <c r="AT35" s="31">
        <f t="shared" si="12"/>
        <v>22097.8</v>
      </c>
      <c r="AU35" s="31">
        <f t="shared" si="12"/>
        <v>15058.1</v>
      </c>
      <c r="AV35" s="31">
        <f t="shared" si="12"/>
        <v>23987.8</v>
      </c>
      <c r="AW35" s="31">
        <f t="shared" si="12"/>
        <v>23987.8</v>
      </c>
      <c r="AX35" s="31">
        <f t="shared" si="12"/>
        <v>15495.799999999996</v>
      </c>
      <c r="AY35" s="31">
        <f t="shared" si="12"/>
        <v>5026323.5999999996</v>
      </c>
      <c r="AZ35" s="31">
        <f t="shared" si="12"/>
        <v>5213571.5</v>
      </c>
      <c r="BA35" s="31">
        <f t="shared" si="12"/>
        <v>4183609.6</v>
      </c>
      <c r="BB35" s="31">
        <f t="shared" si="12"/>
        <v>8621127.1000000015</v>
      </c>
      <c r="BC35" s="31">
        <f t="shared" si="12"/>
        <v>8621127.1000000015</v>
      </c>
      <c r="BD35" s="31">
        <f t="shared" si="12"/>
        <v>6865585.1999999993</v>
      </c>
      <c r="BE35" s="31">
        <f t="shared" si="12"/>
        <v>99716.699999999983</v>
      </c>
      <c r="BF35" s="31">
        <f t="shared" si="12"/>
        <v>99716.699999999983</v>
      </c>
      <c r="BG35" s="31">
        <f t="shared" si="12"/>
        <v>65480.4</v>
      </c>
      <c r="BH35" s="31">
        <f t="shared" si="12"/>
        <v>6726</v>
      </c>
      <c r="BI35" s="31">
        <f t="shared" si="12"/>
        <v>6726</v>
      </c>
      <c r="BJ35" s="31">
        <f t="shared" si="12"/>
        <v>2775</v>
      </c>
      <c r="BK35" s="31">
        <f t="shared" si="12"/>
        <v>468.7</v>
      </c>
      <c r="BL35" s="31">
        <f t="shared" si="12"/>
        <v>468.7</v>
      </c>
      <c r="BM35" s="31">
        <f t="shared" si="12"/>
        <v>81.8</v>
      </c>
      <c r="BN35" s="31">
        <f t="shared" si="12"/>
        <v>911.5</v>
      </c>
      <c r="BO35" s="31">
        <f t="shared" si="12"/>
        <v>911.5</v>
      </c>
      <c r="BP35" s="31">
        <f t="shared" si="12"/>
        <v>231.3</v>
      </c>
      <c r="BQ35" s="31">
        <f t="shared" si="12"/>
        <v>34031</v>
      </c>
      <c r="BR35" s="31">
        <f t="shared" si="12"/>
        <v>34031</v>
      </c>
      <c r="BS35" s="31">
        <f t="shared" si="12"/>
        <v>10739.7</v>
      </c>
      <c r="BT35" s="31">
        <f t="shared" si="12"/>
        <v>2098.1</v>
      </c>
      <c r="BU35" s="31">
        <f t="shared" si="12"/>
        <v>22161</v>
      </c>
      <c r="BV35" s="31">
        <f t="shared" si="12"/>
        <v>8350.3000000000011</v>
      </c>
      <c r="BW35" s="31">
        <f t="shared" si="12"/>
        <v>10596.300000000001</v>
      </c>
      <c r="BX35" s="31">
        <f t="shared" si="12"/>
        <v>10596.300000000001</v>
      </c>
      <c r="BY35" s="31">
        <f t="shared" si="12"/>
        <v>5837.8000000000011</v>
      </c>
      <c r="BZ35" s="31">
        <f t="shared" si="12"/>
        <v>30108.799999999999</v>
      </c>
      <c r="CA35" s="31">
        <f t="shared" si="12"/>
        <v>30108.799999999999</v>
      </c>
      <c r="CB35" s="31">
        <f t="shared" si="12"/>
        <v>18219.899999999998</v>
      </c>
    </row>
    <row r="36" spans="1:80">
      <c r="D36" s="65"/>
      <c r="E36" s="65"/>
      <c r="F36" s="65"/>
    </row>
    <row r="37" spans="1:80">
      <c r="D37" s="65"/>
      <c r="E37" s="65"/>
      <c r="F37" s="65"/>
    </row>
    <row r="38" spans="1:80">
      <c r="D38" s="65"/>
      <c r="E38" s="65"/>
      <c r="F38" s="65"/>
    </row>
    <row r="39" spans="1:80">
      <c r="D39" s="65"/>
      <c r="E39" s="65"/>
      <c r="F39" s="65"/>
    </row>
    <row r="40" spans="1:80">
      <c r="D40" s="65"/>
      <c r="E40" s="65"/>
      <c r="F40" s="65"/>
    </row>
    <row r="41" spans="1:80">
      <c r="D41" s="65"/>
      <c r="E41" s="65"/>
      <c r="F41" s="65"/>
    </row>
    <row r="42" spans="1:80">
      <c r="D42" s="65"/>
      <c r="E42" s="65"/>
      <c r="F42" s="65"/>
    </row>
    <row r="43" spans="1:80">
      <c r="D43" s="65"/>
      <c r="E43" s="65"/>
      <c r="F43" s="65"/>
    </row>
    <row r="44" spans="1:80">
      <c r="D44" s="65"/>
      <c r="E44" s="65"/>
      <c r="F44" s="65"/>
    </row>
    <row r="45" spans="1:80">
      <c r="D45" s="65"/>
      <c r="E45" s="65"/>
      <c r="F45" s="65"/>
    </row>
    <row r="46" spans="1:80">
      <c r="D46" s="65"/>
      <c r="E46" s="65"/>
      <c r="F46" s="65"/>
    </row>
    <row r="47" spans="1:80">
      <c r="D47" s="65"/>
      <c r="E47" s="65"/>
      <c r="F47" s="65"/>
    </row>
    <row r="48" spans="1:80">
      <c r="D48" s="65"/>
      <c r="E48" s="65"/>
      <c r="F48" s="65"/>
    </row>
    <row r="49" spans="4:6">
      <c r="D49" s="65"/>
      <c r="E49" s="65"/>
      <c r="F49" s="65"/>
    </row>
    <row r="50" spans="4:6">
      <c r="D50" s="65"/>
      <c r="E50" s="65"/>
      <c r="F50" s="65"/>
    </row>
    <row r="51" spans="4:6">
      <c r="D51" s="65"/>
      <c r="E51" s="65"/>
      <c r="F51" s="65"/>
    </row>
    <row r="52" spans="4:6">
      <c r="D52" s="65"/>
      <c r="E52" s="65"/>
      <c r="F52" s="65"/>
    </row>
    <row r="53" spans="4:6">
      <c r="D53" s="65"/>
      <c r="E53" s="65"/>
      <c r="F53" s="65"/>
    </row>
    <row r="54" spans="4:6">
      <c r="D54" s="65"/>
      <c r="E54" s="65"/>
      <c r="F54" s="65"/>
    </row>
    <row r="55" spans="4:6">
      <c r="D55" s="65"/>
      <c r="E55" s="65"/>
      <c r="F55" s="65"/>
    </row>
    <row r="56" spans="4:6">
      <c r="D56" s="65"/>
      <c r="E56" s="65"/>
      <c r="F56" s="65"/>
    </row>
    <row r="57" spans="4:6">
      <c r="D57" s="65"/>
      <c r="E57" s="65"/>
      <c r="F57" s="65"/>
    </row>
    <row r="58" spans="4:6">
      <c r="D58" s="65"/>
      <c r="E58" s="65"/>
      <c r="F58" s="65"/>
    </row>
  </sheetData>
  <mergeCells count="31">
    <mergeCell ref="AY4:BA4"/>
    <mergeCell ref="BB4:BD4"/>
    <mergeCell ref="BE4:BG4"/>
    <mergeCell ref="BH4:BJ4"/>
    <mergeCell ref="BK4:BM4"/>
    <mergeCell ref="BZ4:CB4"/>
    <mergeCell ref="BN4:BP4"/>
    <mergeCell ref="BT4:BV4"/>
    <mergeCell ref="BW4:BY4"/>
    <mergeCell ref="BQ4:BS4"/>
    <mergeCell ref="C2:Q2"/>
    <mergeCell ref="AS4:AU4"/>
    <mergeCell ref="C4:E4"/>
    <mergeCell ref="F4:H4"/>
    <mergeCell ref="L4:N4"/>
    <mergeCell ref="R4:T4"/>
    <mergeCell ref="U4:W4"/>
    <mergeCell ref="A35:B35"/>
    <mergeCell ref="B4:B5"/>
    <mergeCell ref="A4:A5"/>
    <mergeCell ref="AV4:AX4"/>
    <mergeCell ref="X4:Z4"/>
    <mergeCell ref="AA4:AC4"/>
    <mergeCell ref="AM4:AO4"/>
    <mergeCell ref="AP4:AR4"/>
    <mergeCell ref="AD4:AF4"/>
    <mergeCell ref="AG4:AI4"/>
    <mergeCell ref="AJ4:AL4"/>
    <mergeCell ref="A34:B34"/>
    <mergeCell ref="I4:K4"/>
    <mergeCell ref="O4:Q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F5" sqref="F5"/>
    </sheetView>
  </sheetViews>
  <sheetFormatPr defaultColWidth="9.1796875" defaultRowHeight="13"/>
  <cols>
    <col min="1" max="1" width="4.81640625" style="1" customWidth="1"/>
    <col min="2" max="2" width="23" style="2" customWidth="1"/>
    <col min="3" max="3" width="13.26953125" style="2" customWidth="1"/>
    <col min="4" max="4" width="12.26953125" style="2" customWidth="1"/>
    <col min="5" max="5" width="13.26953125" style="2" customWidth="1"/>
    <col min="6" max="6" width="11.7265625" style="2" customWidth="1"/>
    <col min="7" max="7" width="11" style="2" customWidth="1"/>
    <col min="8" max="8" width="8.81640625" style="2" customWidth="1"/>
    <col min="9" max="10" width="11.7265625" style="2" customWidth="1"/>
    <col min="11" max="13" width="10.54296875" style="2" customWidth="1"/>
    <col min="14" max="14" width="9.54296875" style="2" customWidth="1"/>
    <col min="15" max="15" width="10.453125" style="2" customWidth="1"/>
    <col min="16" max="16" width="11.7265625" style="2" customWidth="1"/>
    <col min="17" max="17" width="9.81640625" style="2" customWidth="1"/>
    <col min="18" max="18" width="11.81640625" style="2" customWidth="1"/>
    <col min="19" max="19" width="11" style="2" customWidth="1"/>
    <col min="20" max="20" width="9.1796875" style="2" customWidth="1"/>
    <col min="21" max="29" width="12.453125" style="2" customWidth="1"/>
    <col min="30" max="30" width="14.54296875" style="2" customWidth="1"/>
    <col min="31" max="31" width="13" style="2" customWidth="1"/>
    <col min="32" max="32" width="13.453125" style="2" customWidth="1"/>
    <col min="33" max="38" width="11.54296875" style="2" customWidth="1"/>
    <col min="39" max="39" width="17.1796875" style="2" customWidth="1"/>
    <col min="40" max="40" width="14.453125" style="2" customWidth="1"/>
    <col min="41" max="41" width="12.453125" style="2" customWidth="1"/>
    <col min="42" max="42" width="11.54296875" style="5" customWidth="1"/>
    <col min="43" max="44" width="11.453125" style="5" customWidth="1"/>
    <col min="45" max="45" width="13" style="5" customWidth="1"/>
    <col min="46" max="46" width="11.7265625" style="5" customWidth="1"/>
    <col min="47" max="47" width="10.26953125" style="5" customWidth="1"/>
    <col min="48" max="16384" width="9.1796875" style="5"/>
  </cols>
  <sheetData>
    <row r="1" spans="1:47" ht="26.25" hidden="1" customHeight="1">
      <c r="A1" s="1" t="s">
        <v>0</v>
      </c>
    </row>
    <row r="2" spans="1:47" ht="42.75" customHeight="1">
      <c r="A2" s="42" t="s">
        <v>1</v>
      </c>
      <c r="B2" s="43"/>
      <c r="C2" s="109" t="s">
        <v>389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47" ht="30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75"/>
      <c r="R3" s="84"/>
      <c r="S3" s="84"/>
      <c r="T3" s="84"/>
      <c r="U3" s="84"/>
      <c r="V3" s="84"/>
      <c r="W3" s="75"/>
      <c r="X3" s="75"/>
      <c r="Y3" s="75"/>
      <c r="Z3" s="75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4" spans="1:47" ht="151.5" customHeight="1">
      <c r="A4" s="93" t="s">
        <v>30</v>
      </c>
      <c r="B4" s="91" t="s">
        <v>358</v>
      </c>
      <c r="C4" s="110" t="s">
        <v>2</v>
      </c>
      <c r="D4" s="111"/>
      <c r="E4" s="111"/>
      <c r="F4" s="100" t="s">
        <v>235</v>
      </c>
      <c r="G4" s="98"/>
      <c r="H4" s="98"/>
      <c r="I4" s="100" t="s">
        <v>353</v>
      </c>
      <c r="J4" s="98"/>
      <c r="K4" s="98"/>
      <c r="L4" s="100" t="s">
        <v>236</v>
      </c>
      <c r="M4" s="98"/>
      <c r="N4" s="98"/>
      <c r="O4" s="100" t="s">
        <v>237</v>
      </c>
      <c r="P4" s="98"/>
      <c r="Q4" s="96"/>
      <c r="R4" s="95" t="s">
        <v>238</v>
      </c>
      <c r="S4" s="96"/>
      <c r="T4" s="96"/>
      <c r="U4" s="95" t="s">
        <v>354</v>
      </c>
      <c r="V4" s="96"/>
      <c r="W4" s="96"/>
      <c r="X4" s="95" t="s">
        <v>355</v>
      </c>
      <c r="Y4" s="96"/>
      <c r="Z4" s="96"/>
      <c r="AA4" s="100" t="s">
        <v>356</v>
      </c>
      <c r="AB4" s="98"/>
      <c r="AC4" s="98"/>
      <c r="AD4" s="100" t="s">
        <v>357</v>
      </c>
      <c r="AE4" s="98"/>
      <c r="AF4" s="98"/>
      <c r="AG4" s="100" t="s">
        <v>241</v>
      </c>
      <c r="AH4" s="98"/>
      <c r="AI4" s="98"/>
      <c r="AJ4" s="100" t="s">
        <v>241</v>
      </c>
      <c r="AK4" s="98"/>
      <c r="AL4" s="98"/>
      <c r="AM4" s="112" t="s">
        <v>369</v>
      </c>
      <c r="AN4" s="113"/>
      <c r="AO4" s="113"/>
      <c r="AP4" s="100" t="s">
        <v>390</v>
      </c>
      <c r="AQ4" s="98"/>
      <c r="AR4" s="98"/>
      <c r="AS4" s="100" t="s">
        <v>391</v>
      </c>
      <c r="AT4" s="98"/>
      <c r="AU4" s="98"/>
    </row>
    <row r="5" spans="1:47" ht="66.75" customHeight="1">
      <c r="A5" s="94"/>
      <c r="B5" s="92"/>
      <c r="C5" s="37" t="s">
        <v>125</v>
      </c>
      <c r="D5" s="37" t="s">
        <v>370</v>
      </c>
      <c r="E5" s="37" t="s">
        <v>126</v>
      </c>
      <c r="F5" s="37" t="s">
        <v>125</v>
      </c>
      <c r="G5" s="37" t="s">
        <v>370</v>
      </c>
      <c r="H5" s="37" t="s">
        <v>126</v>
      </c>
      <c r="I5" s="37" t="s">
        <v>125</v>
      </c>
      <c r="J5" s="37" t="s">
        <v>370</v>
      </c>
      <c r="K5" s="37" t="s">
        <v>126</v>
      </c>
      <c r="L5" s="37" t="s">
        <v>125</v>
      </c>
      <c r="M5" s="37" t="s">
        <v>370</v>
      </c>
      <c r="N5" s="37" t="s">
        <v>126</v>
      </c>
      <c r="O5" s="37" t="s">
        <v>125</v>
      </c>
      <c r="P5" s="37" t="s">
        <v>370</v>
      </c>
      <c r="Q5" s="37" t="s">
        <v>126</v>
      </c>
      <c r="R5" s="37" t="s">
        <v>125</v>
      </c>
      <c r="S5" s="37" t="s">
        <v>370</v>
      </c>
      <c r="T5" s="37" t="s">
        <v>126</v>
      </c>
      <c r="U5" s="37" t="s">
        <v>125</v>
      </c>
      <c r="V5" s="37" t="s">
        <v>370</v>
      </c>
      <c r="W5" s="37" t="s">
        <v>126</v>
      </c>
      <c r="X5" s="37" t="s">
        <v>125</v>
      </c>
      <c r="Y5" s="37" t="s">
        <v>370</v>
      </c>
      <c r="Z5" s="37" t="s">
        <v>126</v>
      </c>
      <c r="AA5" s="37" t="s">
        <v>125</v>
      </c>
      <c r="AB5" s="37" t="s">
        <v>370</v>
      </c>
      <c r="AC5" s="37" t="s">
        <v>126</v>
      </c>
      <c r="AD5" s="37" t="s">
        <v>125</v>
      </c>
      <c r="AE5" s="37" t="s">
        <v>370</v>
      </c>
      <c r="AF5" s="37" t="s">
        <v>126</v>
      </c>
      <c r="AG5" s="37" t="s">
        <v>125</v>
      </c>
      <c r="AH5" s="37" t="s">
        <v>370</v>
      </c>
      <c r="AI5" s="37" t="s">
        <v>126</v>
      </c>
      <c r="AJ5" s="37" t="s">
        <v>125</v>
      </c>
      <c r="AK5" s="37" t="s">
        <v>370</v>
      </c>
      <c r="AL5" s="37" t="s">
        <v>126</v>
      </c>
      <c r="AM5" s="37" t="s">
        <v>125</v>
      </c>
      <c r="AN5" s="37" t="s">
        <v>370</v>
      </c>
      <c r="AO5" s="37" t="s">
        <v>126</v>
      </c>
      <c r="AP5" s="37" t="s">
        <v>125</v>
      </c>
      <c r="AQ5" s="37" t="s">
        <v>370</v>
      </c>
      <c r="AR5" s="37" t="s">
        <v>126</v>
      </c>
      <c r="AS5" s="37" t="s">
        <v>125</v>
      </c>
      <c r="AT5" s="37" t="s">
        <v>370</v>
      </c>
      <c r="AU5" s="37" t="s">
        <v>126</v>
      </c>
    </row>
    <row r="6" spans="1:47" ht="31.5" customHeight="1">
      <c r="A6" s="27"/>
      <c r="B6" s="35" t="s">
        <v>327</v>
      </c>
      <c r="C6" s="46">
        <f>SUM(C7:C27)</f>
        <v>433732.7</v>
      </c>
      <c r="D6" s="46">
        <f t="shared" ref="D6:AO6" si="0">SUM(D7:D27)</f>
        <v>476124.19999999995</v>
      </c>
      <c r="E6" s="46">
        <f t="shared" si="0"/>
        <v>345250.10000000003</v>
      </c>
      <c r="F6" s="46">
        <f t="shared" si="0"/>
        <v>0</v>
      </c>
      <c r="G6" s="46">
        <f t="shared" si="0"/>
        <v>0</v>
      </c>
      <c r="H6" s="46">
        <f t="shared" si="0"/>
        <v>420</v>
      </c>
      <c r="I6" s="46">
        <f t="shared" si="0"/>
        <v>140000</v>
      </c>
      <c r="J6" s="46">
        <f t="shared" si="0"/>
        <v>140000</v>
      </c>
      <c r="K6" s="46">
        <f t="shared" si="0"/>
        <v>76482.8</v>
      </c>
      <c r="L6" s="46">
        <f t="shared" si="0"/>
        <v>0</v>
      </c>
      <c r="M6" s="46">
        <f t="shared" si="0"/>
        <v>0</v>
      </c>
      <c r="N6" s="46">
        <f t="shared" si="0"/>
        <v>0</v>
      </c>
      <c r="O6" s="46">
        <f t="shared" si="0"/>
        <v>0</v>
      </c>
      <c r="P6" s="46">
        <f t="shared" si="0"/>
        <v>0</v>
      </c>
      <c r="Q6" s="46">
        <f t="shared" si="0"/>
        <v>0</v>
      </c>
      <c r="R6" s="46">
        <f t="shared" si="0"/>
        <v>0</v>
      </c>
      <c r="S6" s="46">
        <f t="shared" si="0"/>
        <v>0</v>
      </c>
      <c r="T6" s="46">
        <f t="shared" si="0"/>
        <v>8101</v>
      </c>
      <c r="U6" s="46">
        <f t="shared" si="0"/>
        <v>25000</v>
      </c>
      <c r="V6" s="46">
        <f t="shared" si="0"/>
        <v>25000</v>
      </c>
      <c r="W6" s="46">
        <f t="shared" si="0"/>
        <v>23533.5</v>
      </c>
      <c r="X6" s="46">
        <f t="shared" si="0"/>
        <v>268732.69999999995</v>
      </c>
      <c r="Y6" s="46">
        <f t="shared" si="0"/>
        <v>268732.69999999995</v>
      </c>
      <c r="Z6" s="46">
        <f t="shared" si="0"/>
        <v>201659.7</v>
      </c>
      <c r="AA6" s="46">
        <f t="shared" si="0"/>
        <v>0</v>
      </c>
      <c r="AB6" s="46">
        <f t="shared" si="0"/>
        <v>0</v>
      </c>
      <c r="AC6" s="70">
        <f t="shared" si="0"/>
        <v>0</v>
      </c>
      <c r="AD6" s="46">
        <f t="shared" si="0"/>
        <v>0</v>
      </c>
      <c r="AE6" s="46">
        <f t="shared" si="0"/>
        <v>42391.5</v>
      </c>
      <c r="AF6" s="46">
        <f t="shared" si="0"/>
        <v>32944.80000000001</v>
      </c>
      <c r="AG6" s="46">
        <f t="shared" si="0"/>
        <v>0</v>
      </c>
      <c r="AH6" s="46">
        <f t="shared" si="0"/>
        <v>0</v>
      </c>
      <c r="AI6" s="46">
        <f t="shared" si="0"/>
        <v>0</v>
      </c>
      <c r="AJ6" s="46">
        <f t="shared" ref="AJ6:AL6" si="1">SUM(AJ7:AJ27)</f>
        <v>0</v>
      </c>
      <c r="AK6" s="46">
        <f t="shared" si="1"/>
        <v>0</v>
      </c>
      <c r="AL6" s="46">
        <f t="shared" si="1"/>
        <v>0</v>
      </c>
      <c r="AM6" s="46">
        <f t="shared" si="0"/>
        <v>0</v>
      </c>
      <c r="AN6" s="46">
        <f t="shared" si="0"/>
        <v>0</v>
      </c>
      <c r="AO6" s="46">
        <f t="shared" si="0"/>
        <v>1908.3</v>
      </c>
      <c r="AP6" s="46">
        <f t="shared" ref="AP6:AR6" si="2">SUM(AP7:AP27)</f>
        <v>0</v>
      </c>
      <c r="AQ6" s="46">
        <f t="shared" si="2"/>
        <v>0</v>
      </c>
      <c r="AR6" s="46">
        <f t="shared" si="2"/>
        <v>200</v>
      </c>
      <c r="AS6" s="46">
        <f t="shared" ref="AS6:AU6" si="3">SUM(AS7:AS27)</f>
        <v>0</v>
      </c>
      <c r="AT6" s="46">
        <f t="shared" si="3"/>
        <v>0</v>
      </c>
      <c r="AU6" s="46">
        <f t="shared" si="3"/>
        <v>0</v>
      </c>
    </row>
    <row r="7" spans="1:47" ht="18.75" customHeight="1">
      <c r="A7" s="32">
        <v>1</v>
      </c>
      <c r="B7" s="33" t="s">
        <v>3</v>
      </c>
      <c r="C7" s="47">
        <f>F7+I7+L7+O7+R7+U7+X7+AA7+AD7+AG7+AM7+AP7+AS7</f>
        <v>9374.4</v>
      </c>
      <c r="D7" s="47">
        <f>G7+J7+M7+P7+S7+V7+Y7+AB7+AE7+AH7+AN7+AQ7+AT7</f>
        <v>10971.8</v>
      </c>
      <c r="E7" s="47">
        <f>H7+K7+N7+Q7+T7+W7+Z7+AC7+AF7+AI7+AO7+AR7+AU7</f>
        <v>8016.9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>
        <v>9374.4</v>
      </c>
      <c r="Y7" s="47">
        <v>9374.4</v>
      </c>
      <c r="Z7" s="47">
        <v>6641.4</v>
      </c>
      <c r="AA7" s="47"/>
      <c r="AB7" s="40"/>
      <c r="AC7" s="71"/>
      <c r="AD7" s="40"/>
      <c r="AE7" s="40">
        <v>1597.4</v>
      </c>
      <c r="AF7" s="40">
        <v>1230.3</v>
      </c>
      <c r="AG7" s="40"/>
      <c r="AH7" s="40"/>
      <c r="AI7" s="40"/>
      <c r="AJ7" s="40"/>
      <c r="AK7" s="40"/>
      <c r="AL7" s="40"/>
      <c r="AM7" s="40"/>
      <c r="AN7" s="40"/>
      <c r="AO7" s="40">
        <v>145.19999999999999</v>
      </c>
      <c r="AP7" s="40"/>
      <c r="AQ7" s="40"/>
      <c r="AR7" s="40"/>
      <c r="AS7" s="40"/>
      <c r="AT7" s="40"/>
      <c r="AU7" s="40"/>
    </row>
    <row r="8" spans="1:47" ht="18.75" customHeight="1">
      <c r="A8" s="32">
        <v>2</v>
      </c>
      <c r="B8" s="33" t="s">
        <v>4</v>
      </c>
      <c r="C8" s="47">
        <f>F8+I8+L8+O8+R8+U8+X8+AA8+AD8+AG8+AM8+AP8+AS8</f>
        <v>9374.4</v>
      </c>
      <c r="D8" s="47">
        <f t="shared" ref="D8:D9" si="4">G8+J8+M8+P8+S8+V8+Y8+AB8+AE8+AH8+AN8+AQ8+AT8</f>
        <v>10971.8</v>
      </c>
      <c r="E8" s="47">
        <f t="shared" ref="E8:E9" si="5">H8+K8+N8+Q8+T8+W8+Z8+AC8+AF8+AI8+AO8+AR8+AU8</f>
        <v>8163.5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>
        <v>9374.4</v>
      </c>
      <c r="Y8" s="47">
        <v>9374.4</v>
      </c>
      <c r="Z8" s="47">
        <v>6903.4</v>
      </c>
      <c r="AA8" s="47"/>
      <c r="AB8" s="40"/>
      <c r="AC8" s="71"/>
      <c r="AD8" s="40"/>
      <c r="AE8" s="40">
        <v>1597.4</v>
      </c>
      <c r="AF8" s="40">
        <v>1198</v>
      </c>
      <c r="AG8" s="40"/>
      <c r="AH8" s="40"/>
      <c r="AI8" s="40"/>
      <c r="AJ8" s="40"/>
      <c r="AK8" s="40"/>
      <c r="AL8" s="40"/>
      <c r="AM8" s="40"/>
      <c r="AN8" s="40"/>
      <c r="AO8" s="40">
        <v>62.1</v>
      </c>
      <c r="AP8" s="40"/>
      <c r="AQ8" s="40"/>
      <c r="AR8" s="40"/>
      <c r="AS8" s="40"/>
      <c r="AT8" s="40"/>
      <c r="AU8" s="40"/>
    </row>
    <row r="9" spans="1:47" ht="18.75" customHeight="1">
      <c r="A9" s="32">
        <v>3</v>
      </c>
      <c r="B9" s="33" t="s">
        <v>5</v>
      </c>
      <c r="C9" s="47">
        <f>F9+I9+L9+O9+R9+U9+X9+AA9+AD9+AG9+AM9+AP9+AS9</f>
        <v>26326.799999999999</v>
      </c>
      <c r="D9" s="47">
        <f t="shared" si="4"/>
        <v>29644.399999999998</v>
      </c>
      <c r="E9" s="47">
        <f t="shared" si="5"/>
        <v>24125.3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>
        <v>5000</v>
      </c>
      <c r="V9" s="47">
        <v>5000</v>
      </c>
      <c r="W9" s="47">
        <v>5000</v>
      </c>
      <c r="X9" s="47">
        <v>21326.799999999999</v>
      </c>
      <c r="Y9" s="47">
        <v>21326.799999999999</v>
      </c>
      <c r="Z9" s="47">
        <v>16265.6</v>
      </c>
      <c r="AA9" s="47"/>
      <c r="AB9" s="40"/>
      <c r="AC9" s="71"/>
      <c r="AD9" s="40"/>
      <c r="AE9" s="40">
        <v>3317.6</v>
      </c>
      <c r="AF9" s="40">
        <v>2764.7</v>
      </c>
      <c r="AG9" s="40"/>
      <c r="AH9" s="40"/>
      <c r="AI9" s="40"/>
      <c r="AJ9" s="40"/>
      <c r="AK9" s="40"/>
      <c r="AL9" s="40"/>
      <c r="AM9" s="40"/>
      <c r="AN9" s="40"/>
      <c r="AO9" s="40">
        <v>95</v>
      </c>
      <c r="AP9" s="40"/>
      <c r="AQ9" s="40"/>
      <c r="AR9" s="40"/>
      <c r="AS9" s="40"/>
      <c r="AT9" s="40"/>
      <c r="AU9" s="40"/>
    </row>
    <row r="10" spans="1:47" ht="18.75" customHeight="1">
      <c r="A10" s="32">
        <v>4</v>
      </c>
      <c r="B10" s="33" t="s">
        <v>6</v>
      </c>
      <c r="C10" s="47">
        <f>F10+I10+L10+O10+R10+U10+X10+AA10+AD10+AG10+AM10+AP10+AS10</f>
        <v>17733.2</v>
      </c>
      <c r="D10" s="47">
        <f t="shared" ref="D10:D13" si="6">G10+J10+M10+P10+S10+V10+Y10+AB10+AE10+AH10+AN10+AQ10+AT10</f>
        <v>20559.3</v>
      </c>
      <c r="E10" s="47">
        <f t="shared" ref="E10:E13" si="7">H10+K10+N10+Q10+T10+W10+Z10+AC10+AF10+AI10+AO10+AR10+AU10</f>
        <v>16009.400000000001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>
        <v>17733.2</v>
      </c>
      <c r="Y10" s="47">
        <v>17733.2</v>
      </c>
      <c r="Z10" s="47">
        <v>13538.7</v>
      </c>
      <c r="AA10" s="47"/>
      <c r="AB10" s="40"/>
      <c r="AC10" s="71"/>
      <c r="AD10" s="40"/>
      <c r="AE10" s="40">
        <v>2826.1</v>
      </c>
      <c r="AF10" s="40">
        <v>2355.1</v>
      </c>
      <c r="AG10" s="40"/>
      <c r="AH10" s="40"/>
      <c r="AI10" s="40"/>
      <c r="AJ10" s="40"/>
      <c r="AK10" s="40"/>
      <c r="AL10" s="40"/>
      <c r="AM10" s="40"/>
      <c r="AN10" s="40"/>
      <c r="AO10" s="40">
        <v>115.6</v>
      </c>
      <c r="AP10" s="40"/>
      <c r="AQ10" s="40"/>
      <c r="AR10" s="40"/>
      <c r="AS10" s="40"/>
      <c r="AT10" s="40"/>
      <c r="AU10" s="40"/>
    </row>
    <row r="11" spans="1:47" ht="18.75" customHeight="1">
      <c r="A11" s="32">
        <v>5</v>
      </c>
      <c r="B11" s="33" t="s">
        <v>7</v>
      </c>
      <c r="C11" s="47">
        <f t="shared" ref="C11:C27" si="8">F11+I11+L11+O11+R11+U11+X11+AA11+AD11+AG11+AM11+AP11+AS11</f>
        <v>13046</v>
      </c>
      <c r="D11" s="47">
        <f t="shared" si="6"/>
        <v>14889.1</v>
      </c>
      <c r="E11" s="47">
        <f t="shared" si="7"/>
        <v>10038.700000000001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>
        <v>13046</v>
      </c>
      <c r="Y11" s="47">
        <v>13046</v>
      </c>
      <c r="Z11" s="47">
        <v>8653.5</v>
      </c>
      <c r="AA11" s="47"/>
      <c r="AB11" s="40"/>
      <c r="AC11" s="71"/>
      <c r="AD11" s="40"/>
      <c r="AE11" s="40">
        <v>1843.1</v>
      </c>
      <c r="AF11" s="40">
        <v>1385.2</v>
      </c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8.75" customHeight="1">
      <c r="A12" s="32">
        <v>6</v>
      </c>
      <c r="B12" s="33" t="s">
        <v>8</v>
      </c>
      <c r="C12" s="47">
        <f t="shared" si="8"/>
        <v>21248.6</v>
      </c>
      <c r="D12" s="47">
        <f t="shared" si="6"/>
        <v>24689</v>
      </c>
      <c r="E12" s="47">
        <f t="shared" si="7"/>
        <v>18217.7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>
        <v>21248.6</v>
      </c>
      <c r="Y12" s="47">
        <v>21248.6</v>
      </c>
      <c r="Z12" s="47">
        <v>15350.6</v>
      </c>
      <c r="AA12" s="47"/>
      <c r="AB12" s="40"/>
      <c r="AC12" s="71"/>
      <c r="AD12" s="40"/>
      <c r="AE12" s="40">
        <v>3440.4</v>
      </c>
      <c r="AF12" s="40">
        <v>2867.1</v>
      </c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8.75" customHeight="1">
      <c r="A13" s="32">
        <v>7</v>
      </c>
      <c r="B13" s="33" t="s">
        <v>9</v>
      </c>
      <c r="C13" s="47">
        <f t="shared" si="8"/>
        <v>8593.2000000000007</v>
      </c>
      <c r="D13" s="47">
        <f t="shared" si="6"/>
        <v>9944.8000000000011</v>
      </c>
      <c r="E13" s="47">
        <f t="shared" si="7"/>
        <v>8364.2999999999993</v>
      </c>
      <c r="F13" s="47"/>
      <c r="G13" s="47"/>
      <c r="H13" s="47">
        <v>200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>
        <v>8593.2000000000007</v>
      </c>
      <c r="Y13" s="47">
        <v>8593.2000000000007</v>
      </c>
      <c r="Z13" s="47">
        <v>6952.7</v>
      </c>
      <c r="AA13" s="47"/>
      <c r="AB13" s="40"/>
      <c r="AC13" s="71"/>
      <c r="AD13" s="40"/>
      <c r="AE13" s="40">
        <v>1351.6</v>
      </c>
      <c r="AF13" s="40">
        <v>1005.7</v>
      </c>
      <c r="AG13" s="40"/>
      <c r="AH13" s="40"/>
      <c r="AI13" s="40"/>
      <c r="AJ13" s="40"/>
      <c r="AK13" s="40"/>
      <c r="AL13" s="40"/>
      <c r="AM13" s="40"/>
      <c r="AN13" s="40"/>
      <c r="AO13" s="40">
        <v>205.9</v>
      </c>
      <c r="AP13" s="40"/>
      <c r="AQ13" s="40"/>
      <c r="AR13" s="40"/>
      <c r="AS13" s="40"/>
      <c r="AT13" s="40"/>
      <c r="AU13" s="40"/>
    </row>
    <row r="14" spans="1:47" ht="18.75" customHeight="1">
      <c r="A14" s="32">
        <v>8</v>
      </c>
      <c r="B14" s="33" t="s">
        <v>10</v>
      </c>
      <c r="C14" s="47">
        <f t="shared" si="8"/>
        <v>26170.799999999999</v>
      </c>
      <c r="D14" s="47">
        <f t="shared" ref="D14:D27" si="9">G14+J14+M14+P14+S14+V14+Y14+AB14+AE14+AH14+AN14+AQ14+AT14</f>
        <v>28628.3</v>
      </c>
      <c r="E14" s="47">
        <f t="shared" ref="E14:E27" si="10">H14+K14+N14+Q14+T14+W14+Z14+AC14+AF14+AI14+AO14+AR14+AU14</f>
        <v>23623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>
        <v>1200</v>
      </c>
      <c r="U14" s="47">
        <v>10000</v>
      </c>
      <c r="V14" s="47">
        <v>10000</v>
      </c>
      <c r="W14" s="47">
        <v>8533.5</v>
      </c>
      <c r="X14" s="47">
        <v>16170.8</v>
      </c>
      <c r="Y14" s="47">
        <v>16170.8</v>
      </c>
      <c r="Z14" s="47">
        <v>11916.6</v>
      </c>
      <c r="AA14" s="47"/>
      <c r="AB14" s="40"/>
      <c r="AC14" s="71"/>
      <c r="AD14" s="40"/>
      <c r="AE14" s="40">
        <v>2457.5</v>
      </c>
      <c r="AF14" s="40">
        <v>1843.2</v>
      </c>
      <c r="AG14" s="40"/>
      <c r="AH14" s="40"/>
      <c r="AI14" s="40"/>
      <c r="AJ14" s="40"/>
      <c r="AK14" s="40"/>
      <c r="AL14" s="40"/>
      <c r="AM14" s="40"/>
      <c r="AN14" s="40"/>
      <c r="AO14" s="40">
        <v>29.7</v>
      </c>
      <c r="AP14" s="40"/>
      <c r="AQ14" s="40"/>
      <c r="AR14" s="40">
        <v>100</v>
      </c>
      <c r="AS14" s="40"/>
      <c r="AT14" s="40"/>
      <c r="AU14" s="40"/>
    </row>
    <row r="15" spans="1:47" ht="18.75" customHeight="1">
      <c r="A15" s="32">
        <v>9</v>
      </c>
      <c r="B15" s="33" t="s">
        <v>11</v>
      </c>
      <c r="C15" s="47">
        <f t="shared" si="8"/>
        <v>8202.6</v>
      </c>
      <c r="D15" s="47">
        <f t="shared" si="9"/>
        <v>9677</v>
      </c>
      <c r="E15" s="47">
        <f t="shared" si="10"/>
        <v>6724.6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>
        <v>8202.6</v>
      </c>
      <c r="Y15" s="47">
        <v>8202.6</v>
      </c>
      <c r="Z15" s="47">
        <v>5644.8</v>
      </c>
      <c r="AA15" s="47"/>
      <c r="AB15" s="40"/>
      <c r="AC15" s="71"/>
      <c r="AD15" s="40"/>
      <c r="AE15" s="40">
        <v>1474.4</v>
      </c>
      <c r="AF15" s="40">
        <v>1079.8</v>
      </c>
      <c r="AG15" s="40"/>
      <c r="AH15" s="40"/>
      <c r="AI15" s="40"/>
      <c r="AJ15" s="40"/>
      <c r="AK15" s="40"/>
      <c r="AL15" s="40"/>
      <c r="AM15" s="40"/>
      <c r="AN15" s="40"/>
      <c r="AO15" s="40">
        <v>0</v>
      </c>
      <c r="AP15" s="40"/>
      <c r="AQ15" s="40"/>
      <c r="AR15" s="40"/>
      <c r="AS15" s="40"/>
      <c r="AT15" s="40"/>
      <c r="AU15" s="40"/>
    </row>
    <row r="16" spans="1:47" ht="18.75" customHeight="1">
      <c r="A16" s="32">
        <v>10</v>
      </c>
      <c r="B16" s="33" t="s">
        <v>12</v>
      </c>
      <c r="C16" s="47">
        <f t="shared" si="8"/>
        <v>7890.1</v>
      </c>
      <c r="D16" s="47">
        <f t="shared" si="9"/>
        <v>8996</v>
      </c>
      <c r="E16" s="47">
        <f t="shared" si="10"/>
        <v>6737.6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>
        <v>7890.1</v>
      </c>
      <c r="Y16" s="47">
        <v>7890.1</v>
      </c>
      <c r="Z16" s="47">
        <v>5815.3</v>
      </c>
      <c r="AA16" s="47"/>
      <c r="AB16" s="40"/>
      <c r="AC16" s="71"/>
      <c r="AD16" s="40"/>
      <c r="AE16" s="40">
        <v>1105.9000000000001</v>
      </c>
      <c r="AF16" s="40">
        <v>796.2</v>
      </c>
      <c r="AG16" s="40"/>
      <c r="AH16" s="40"/>
      <c r="AI16" s="40"/>
      <c r="AJ16" s="40"/>
      <c r="AK16" s="40"/>
      <c r="AL16" s="40"/>
      <c r="AM16" s="40"/>
      <c r="AN16" s="40"/>
      <c r="AO16" s="40">
        <v>126.1</v>
      </c>
      <c r="AP16" s="40"/>
      <c r="AQ16" s="40"/>
      <c r="AR16" s="40"/>
      <c r="AS16" s="40"/>
      <c r="AT16" s="40"/>
      <c r="AU16" s="40"/>
    </row>
    <row r="17" spans="1:47" ht="18.75" customHeight="1">
      <c r="A17" s="32">
        <v>11</v>
      </c>
      <c r="B17" s="33" t="s">
        <v>13</v>
      </c>
      <c r="C17" s="47">
        <f t="shared" si="8"/>
        <v>9296.2999999999993</v>
      </c>
      <c r="D17" s="47">
        <f t="shared" si="9"/>
        <v>11016.5</v>
      </c>
      <c r="E17" s="47">
        <f t="shared" si="10"/>
        <v>9823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>
        <v>9296.2999999999993</v>
      </c>
      <c r="Y17" s="47">
        <v>9296.2999999999993</v>
      </c>
      <c r="Z17" s="47">
        <v>8591.9</v>
      </c>
      <c r="AA17" s="47"/>
      <c r="AB17" s="40"/>
      <c r="AC17" s="71"/>
      <c r="AD17" s="40"/>
      <c r="AE17" s="40">
        <v>1720.2</v>
      </c>
      <c r="AF17" s="40">
        <v>1168.7</v>
      </c>
      <c r="AG17" s="40"/>
      <c r="AH17" s="40"/>
      <c r="AI17" s="40"/>
      <c r="AJ17" s="40"/>
      <c r="AK17" s="40"/>
      <c r="AL17" s="40"/>
      <c r="AM17" s="40"/>
      <c r="AN17" s="40"/>
      <c r="AO17" s="40">
        <v>62.4</v>
      </c>
      <c r="AP17" s="40"/>
      <c r="AQ17" s="40"/>
      <c r="AR17" s="40"/>
      <c r="AS17" s="40"/>
      <c r="AT17" s="40"/>
      <c r="AU17" s="40"/>
    </row>
    <row r="18" spans="1:47" ht="18.75" customHeight="1">
      <c r="A18" s="32">
        <v>12</v>
      </c>
      <c r="B18" s="33" t="s">
        <v>14</v>
      </c>
      <c r="C18" s="47">
        <f t="shared" si="8"/>
        <v>25155</v>
      </c>
      <c r="D18" s="47">
        <f t="shared" si="9"/>
        <v>28349.7</v>
      </c>
      <c r="E18" s="47">
        <f t="shared" si="10"/>
        <v>21734.300000000003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>
        <v>5000</v>
      </c>
      <c r="V18" s="47">
        <v>5000</v>
      </c>
      <c r="W18" s="47">
        <v>5000</v>
      </c>
      <c r="X18" s="47">
        <v>20155</v>
      </c>
      <c r="Y18" s="47">
        <v>20155</v>
      </c>
      <c r="Z18" s="47">
        <v>14148.4</v>
      </c>
      <c r="AA18" s="47"/>
      <c r="AB18" s="40"/>
      <c r="AC18" s="71"/>
      <c r="AD18" s="40"/>
      <c r="AE18" s="40">
        <v>3194.7</v>
      </c>
      <c r="AF18" s="40">
        <v>2396</v>
      </c>
      <c r="AG18" s="40"/>
      <c r="AH18" s="40"/>
      <c r="AI18" s="40"/>
      <c r="AJ18" s="40"/>
      <c r="AK18" s="40"/>
      <c r="AL18" s="40"/>
      <c r="AM18" s="40"/>
      <c r="AN18" s="40"/>
      <c r="AO18" s="40">
        <v>189.9</v>
      </c>
      <c r="AP18" s="40"/>
      <c r="AQ18" s="40"/>
      <c r="AR18" s="40"/>
      <c r="AS18" s="40"/>
      <c r="AT18" s="40"/>
      <c r="AU18" s="40"/>
    </row>
    <row r="19" spans="1:47" ht="18.75" customHeight="1">
      <c r="A19" s="32">
        <v>13</v>
      </c>
      <c r="B19" s="33" t="s">
        <v>15</v>
      </c>
      <c r="C19" s="47">
        <f t="shared" si="8"/>
        <v>75546.5</v>
      </c>
      <c r="D19" s="47">
        <f t="shared" si="9"/>
        <v>76283.8</v>
      </c>
      <c r="E19" s="47">
        <f t="shared" si="10"/>
        <v>40394.1</v>
      </c>
      <c r="F19" s="47"/>
      <c r="G19" s="47"/>
      <c r="H19" s="47"/>
      <c r="I19" s="47">
        <v>70000</v>
      </c>
      <c r="J19" s="47">
        <v>70000</v>
      </c>
      <c r="K19" s="47">
        <v>35804.400000000001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>
        <v>5546.5</v>
      </c>
      <c r="Y19" s="47">
        <v>5546.5</v>
      </c>
      <c r="Z19" s="47">
        <v>4097</v>
      </c>
      <c r="AA19" s="47"/>
      <c r="AB19" s="40"/>
      <c r="AC19" s="71"/>
      <c r="AD19" s="40"/>
      <c r="AE19" s="40">
        <v>737.3</v>
      </c>
      <c r="AF19" s="40">
        <v>492.7</v>
      </c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18.75" customHeight="1">
      <c r="A20" s="32">
        <v>14</v>
      </c>
      <c r="B20" s="33" t="s">
        <v>16</v>
      </c>
      <c r="C20" s="47">
        <f t="shared" si="8"/>
        <v>11952.4</v>
      </c>
      <c r="D20" s="47">
        <f t="shared" si="9"/>
        <v>14041.3</v>
      </c>
      <c r="E20" s="47">
        <f t="shared" si="10"/>
        <v>11430.199999999999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>
        <v>11952.4</v>
      </c>
      <c r="Y20" s="47">
        <v>11952.4</v>
      </c>
      <c r="Z20" s="47">
        <v>9950</v>
      </c>
      <c r="AA20" s="47"/>
      <c r="AB20" s="40"/>
      <c r="AC20" s="71"/>
      <c r="AD20" s="40"/>
      <c r="AE20" s="40">
        <v>2088.9</v>
      </c>
      <c r="AF20" s="40">
        <v>1421.8</v>
      </c>
      <c r="AG20" s="40"/>
      <c r="AH20" s="40"/>
      <c r="AI20" s="40"/>
      <c r="AJ20" s="40"/>
      <c r="AK20" s="40"/>
      <c r="AL20" s="40"/>
      <c r="AM20" s="40"/>
      <c r="AN20" s="40"/>
      <c r="AO20" s="40">
        <v>58.4</v>
      </c>
      <c r="AP20" s="40"/>
      <c r="AQ20" s="40"/>
      <c r="AR20" s="40"/>
      <c r="AS20" s="40"/>
      <c r="AT20" s="40"/>
      <c r="AU20" s="40"/>
    </row>
    <row r="21" spans="1:47" ht="18.75" customHeight="1">
      <c r="A21" s="32">
        <v>15</v>
      </c>
      <c r="B21" s="33" t="s">
        <v>17</v>
      </c>
      <c r="C21" s="47">
        <f t="shared" si="8"/>
        <v>87108.3</v>
      </c>
      <c r="D21" s="47">
        <f t="shared" si="9"/>
        <v>89811.5</v>
      </c>
      <c r="E21" s="47">
        <f t="shared" si="10"/>
        <v>57103.8</v>
      </c>
      <c r="F21" s="47"/>
      <c r="G21" s="47"/>
      <c r="H21" s="47">
        <v>220</v>
      </c>
      <c r="I21" s="47">
        <v>70000</v>
      </c>
      <c r="J21" s="47">
        <v>70000</v>
      </c>
      <c r="K21" s="47">
        <v>40678.400000000001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>
        <v>17108.3</v>
      </c>
      <c r="Y21" s="47">
        <v>17108.3</v>
      </c>
      <c r="Z21" s="47">
        <v>13872.6</v>
      </c>
      <c r="AA21" s="47"/>
      <c r="AB21" s="40"/>
      <c r="AC21" s="71"/>
      <c r="AD21" s="40"/>
      <c r="AE21" s="40">
        <v>2703.2</v>
      </c>
      <c r="AF21" s="40">
        <v>2332.8000000000002</v>
      </c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</row>
    <row r="22" spans="1:47" ht="18.75" customHeight="1">
      <c r="A22" s="32">
        <v>16</v>
      </c>
      <c r="B22" s="33" t="s">
        <v>18</v>
      </c>
      <c r="C22" s="47">
        <f t="shared" si="8"/>
        <v>32185.8</v>
      </c>
      <c r="D22" s="47">
        <f t="shared" si="9"/>
        <v>36363.5</v>
      </c>
      <c r="E22" s="47">
        <f t="shared" si="10"/>
        <v>37565.4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>
        <v>6901</v>
      </c>
      <c r="U22" s="47">
        <v>5000</v>
      </c>
      <c r="V22" s="47">
        <v>5000</v>
      </c>
      <c r="W22" s="47">
        <v>5000</v>
      </c>
      <c r="X22" s="47">
        <v>27185.8</v>
      </c>
      <c r="Y22" s="47">
        <v>27185.8</v>
      </c>
      <c r="Z22" s="47">
        <v>21783.4</v>
      </c>
      <c r="AA22" s="47"/>
      <c r="AB22" s="40"/>
      <c r="AC22" s="71"/>
      <c r="AD22" s="40"/>
      <c r="AE22" s="40">
        <v>4177.7</v>
      </c>
      <c r="AF22" s="40">
        <v>3538.4</v>
      </c>
      <c r="AG22" s="40"/>
      <c r="AH22" s="40"/>
      <c r="AI22" s="40"/>
      <c r="AJ22" s="40"/>
      <c r="AK22" s="40"/>
      <c r="AL22" s="40"/>
      <c r="AM22" s="40"/>
      <c r="AN22" s="40"/>
      <c r="AO22" s="40">
        <v>242.6</v>
      </c>
      <c r="AP22" s="40"/>
      <c r="AQ22" s="40"/>
      <c r="AR22" s="40">
        <v>100</v>
      </c>
      <c r="AS22" s="40"/>
      <c r="AT22" s="40"/>
      <c r="AU22" s="40"/>
    </row>
    <row r="23" spans="1:47" ht="18.75" customHeight="1">
      <c r="A23" s="32">
        <v>17</v>
      </c>
      <c r="B23" s="33" t="s">
        <v>19</v>
      </c>
      <c r="C23" s="47">
        <f t="shared" si="8"/>
        <v>7187</v>
      </c>
      <c r="D23" s="47">
        <f t="shared" si="9"/>
        <v>8170</v>
      </c>
      <c r="E23" s="47">
        <f t="shared" si="10"/>
        <v>5942.7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>
        <v>7187</v>
      </c>
      <c r="Y23" s="47">
        <v>7187</v>
      </c>
      <c r="Z23" s="47">
        <v>5164.3999999999996</v>
      </c>
      <c r="AA23" s="47"/>
      <c r="AB23" s="40"/>
      <c r="AC23" s="71"/>
      <c r="AD23" s="40"/>
      <c r="AE23" s="40">
        <v>983</v>
      </c>
      <c r="AF23" s="40">
        <v>737.2</v>
      </c>
      <c r="AG23" s="40"/>
      <c r="AH23" s="40"/>
      <c r="AI23" s="40"/>
      <c r="AJ23" s="40"/>
      <c r="AK23" s="40"/>
      <c r="AL23" s="40"/>
      <c r="AM23" s="40"/>
      <c r="AN23" s="40"/>
      <c r="AO23" s="40">
        <v>41.1</v>
      </c>
      <c r="AP23" s="40"/>
      <c r="AQ23" s="40"/>
      <c r="AR23" s="40"/>
      <c r="AS23" s="40"/>
      <c r="AT23" s="40"/>
      <c r="AU23" s="40"/>
    </row>
    <row r="24" spans="1:47" ht="18.75" customHeight="1">
      <c r="A24" s="32">
        <v>18</v>
      </c>
      <c r="B24" s="33" t="s">
        <v>20</v>
      </c>
      <c r="C24" s="47">
        <f t="shared" si="8"/>
        <v>4452.8</v>
      </c>
      <c r="D24" s="47">
        <f t="shared" si="9"/>
        <v>5435.8</v>
      </c>
      <c r="E24" s="47">
        <f t="shared" si="10"/>
        <v>4019.2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>
        <v>4452.8</v>
      </c>
      <c r="Y24" s="47">
        <v>4452.8</v>
      </c>
      <c r="Z24" s="47">
        <v>3241.2</v>
      </c>
      <c r="AA24" s="47"/>
      <c r="AB24" s="40"/>
      <c r="AC24" s="71"/>
      <c r="AD24" s="40"/>
      <c r="AE24" s="40">
        <v>983</v>
      </c>
      <c r="AF24" s="40">
        <v>729</v>
      </c>
      <c r="AG24" s="40"/>
      <c r="AH24" s="40"/>
      <c r="AI24" s="40"/>
      <c r="AJ24" s="40"/>
      <c r="AK24" s="40"/>
      <c r="AL24" s="40"/>
      <c r="AM24" s="40"/>
      <c r="AN24" s="40"/>
      <c r="AO24" s="40">
        <v>49</v>
      </c>
      <c r="AP24" s="40"/>
      <c r="AQ24" s="40"/>
      <c r="AR24" s="40"/>
      <c r="AS24" s="40"/>
      <c r="AT24" s="40"/>
      <c r="AU24" s="40"/>
    </row>
    <row r="25" spans="1:47" ht="18.75" customHeight="1">
      <c r="A25" s="32">
        <v>19</v>
      </c>
      <c r="B25" s="33" t="s">
        <v>21</v>
      </c>
      <c r="C25" s="47">
        <f t="shared" si="8"/>
        <v>13905.4</v>
      </c>
      <c r="D25" s="47">
        <f t="shared" si="9"/>
        <v>15994.3</v>
      </c>
      <c r="E25" s="47">
        <f t="shared" si="10"/>
        <v>11825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>
        <v>13905.4</v>
      </c>
      <c r="Y25" s="47">
        <v>13905.4</v>
      </c>
      <c r="Z25" s="47">
        <v>9947.4</v>
      </c>
      <c r="AA25" s="47"/>
      <c r="AB25" s="40"/>
      <c r="AC25" s="71"/>
      <c r="AD25" s="40"/>
      <c r="AE25" s="40">
        <v>2088.9</v>
      </c>
      <c r="AF25" s="40">
        <v>1566.9</v>
      </c>
      <c r="AG25" s="40"/>
      <c r="AH25" s="40"/>
      <c r="AI25" s="40"/>
      <c r="AJ25" s="40"/>
      <c r="AK25" s="40"/>
      <c r="AL25" s="40"/>
      <c r="AM25" s="40"/>
      <c r="AN25" s="40"/>
      <c r="AO25" s="40">
        <v>310.7</v>
      </c>
      <c r="AP25" s="40"/>
      <c r="AQ25" s="40"/>
      <c r="AR25" s="40"/>
      <c r="AS25" s="40"/>
      <c r="AT25" s="40"/>
      <c r="AU25" s="40"/>
    </row>
    <row r="26" spans="1:47" ht="18.75" customHeight="1">
      <c r="A26" s="32">
        <v>20</v>
      </c>
      <c r="B26" s="33" t="s">
        <v>22</v>
      </c>
      <c r="C26" s="47">
        <f t="shared" si="8"/>
        <v>9921.2000000000007</v>
      </c>
      <c r="D26" s="47">
        <f t="shared" si="9"/>
        <v>11272.800000000001</v>
      </c>
      <c r="E26" s="47">
        <f t="shared" si="10"/>
        <v>7949.0999999999995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>
        <v>9921.2000000000007</v>
      </c>
      <c r="Y26" s="47">
        <v>9921.2000000000007</v>
      </c>
      <c r="Z26" s="47">
        <v>6835.4</v>
      </c>
      <c r="AA26" s="47"/>
      <c r="AB26" s="40"/>
      <c r="AC26" s="71"/>
      <c r="AD26" s="40"/>
      <c r="AE26" s="40">
        <v>1351.6</v>
      </c>
      <c r="AF26" s="40">
        <v>1013.7</v>
      </c>
      <c r="AG26" s="40"/>
      <c r="AH26" s="40"/>
      <c r="AI26" s="40"/>
      <c r="AJ26" s="40"/>
      <c r="AK26" s="40"/>
      <c r="AL26" s="40"/>
      <c r="AM26" s="40"/>
      <c r="AN26" s="40"/>
      <c r="AO26" s="40">
        <v>100</v>
      </c>
      <c r="AP26" s="40"/>
      <c r="AQ26" s="40"/>
      <c r="AR26" s="40"/>
      <c r="AS26" s="40"/>
      <c r="AT26" s="40"/>
      <c r="AU26" s="40"/>
    </row>
    <row r="27" spans="1:47" ht="18.75" customHeight="1">
      <c r="A27" s="32">
        <v>21</v>
      </c>
      <c r="B27" s="33" t="s">
        <v>23</v>
      </c>
      <c r="C27" s="47">
        <f t="shared" si="8"/>
        <v>9061.9</v>
      </c>
      <c r="D27" s="47">
        <f t="shared" si="9"/>
        <v>10413.5</v>
      </c>
      <c r="E27" s="47">
        <f t="shared" si="10"/>
        <v>7442.3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>
        <v>9061.9</v>
      </c>
      <c r="Y27" s="47">
        <v>9061.9</v>
      </c>
      <c r="Z27" s="47">
        <v>6345.4</v>
      </c>
      <c r="AA27" s="47"/>
      <c r="AB27" s="40"/>
      <c r="AC27" s="71"/>
      <c r="AD27" s="40"/>
      <c r="AE27" s="40">
        <v>1351.6</v>
      </c>
      <c r="AF27" s="40">
        <v>1022.3</v>
      </c>
      <c r="AG27" s="40"/>
      <c r="AH27" s="40"/>
      <c r="AI27" s="40"/>
      <c r="AJ27" s="40"/>
      <c r="AK27" s="40"/>
      <c r="AL27" s="40"/>
      <c r="AM27" s="40"/>
      <c r="AN27" s="40"/>
      <c r="AO27" s="40">
        <v>74.599999999999994</v>
      </c>
      <c r="AP27" s="40"/>
      <c r="AQ27" s="40"/>
      <c r="AR27" s="40"/>
      <c r="AS27" s="40"/>
      <c r="AT27" s="40"/>
      <c r="AU27" s="40"/>
    </row>
    <row r="28" spans="1:47" ht="29.25" customHeight="1">
      <c r="A28" s="32"/>
      <c r="B28" s="35" t="s">
        <v>96</v>
      </c>
      <c r="C28" s="41">
        <f t="shared" ref="C28:AO28" si="11">SUM(C29:C33)</f>
        <v>292340.2</v>
      </c>
      <c r="D28" s="41">
        <f t="shared" si="11"/>
        <v>617108.19999999995</v>
      </c>
      <c r="E28" s="41">
        <f t="shared" si="11"/>
        <v>429561.70000000007</v>
      </c>
      <c r="F28" s="41">
        <f t="shared" si="11"/>
        <v>0</v>
      </c>
      <c r="G28" s="41">
        <f t="shared" si="11"/>
        <v>0</v>
      </c>
      <c r="H28" s="41">
        <f t="shared" si="11"/>
        <v>520</v>
      </c>
      <c r="I28" s="41">
        <f t="shared" si="11"/>
        <v>0</v>
      </c>
      <c r="J28" s="41">
        <f t="shared" si="11"/>
        <v>276800</v>
      </c>
      <c r="K28" s="41">
        <f t="shared" si="11"/>
        <v>170533</v>
      </c>
      <c r="L28" s="41">
        <f t="shared" si="11"/>
        <v>0</v>
      </c>
      <c r="M28" s="41">
        <f t="shared" si="11"/>
        <v>10000</v>
      </c>
      <c r="N28" s="41">
        <f t="shared" si="11"/>
        <v>7039.1</v>
      </c>
      <c r="O28" s="41">
        <f t="shared" si="11"/>
        <v>0</v>
      </c>
      <c r="P28" s="41">
        <f t="shared" si="11"/>
        <v>0</v>
      </c>
      <c r="Q28" s="41">
        <f t="shared" si="11"/>
        <v>0</v>
      </c>
      <c r="R28" s="41">
        <f t="shared" si="11"/>
        <v>0</v>
      </c>
      <c r="S28" s="41">
        <f t="shared" si="11"/>
        <v>0</v>
      </c>
      <c r="T28" s="41">
        <f t="shared" si="11"/>
        <v>0</v>
      </c>
      <c r="U28" s="41">
        <f t="shared" si="11"/>
        <v>10000</v>
      </c>
      <c r="V28" s="41">
        <f t="shared" si="11"/>
        <v>10000</v>
      </c>
      <c r="W28" s="41">
        <f t="shared" si="11"/>
        <v>7584</v>
      </c>
      <c r="X28" s="41">
        <f t="shared" si="11"/>
        <v>279558.39999999997</v>
      </c>
      <c r="Y28" s="41">
        <f t="shared" si="11"/>
        <v>279558.39999999997</v>
      </c>
      <c r="Z28" s="41">
        <f t="shared" si="11"/>
        <v>210459.80000000002</v>
      </c>
      <c r="AA28" s="41">
        <f t="shared" si="11"/>
        <v>2781.8</v>
      </c>
      <c r="AB28" s="41">
        <f t="shared" si="11"/>
        <v>2781.8</v>
      </c>
      <c r="AC28" s="72">
        <f t="shared" si="11"/>
        <v>460</v>
      </c>
      <c r="AD28" s="41">
        <f t="shared" si="11"/>
        <v>0</v>
      </c>
      <c r="AE28" s="41">
        <f t="shared" si="11"/>
        <v>37968</v>
      </c>
      <c r="AF28" s="41">
        <f t="shared" si="11"/>
        <v>30285.5</v>
      </c>
      <c r="AG28" s="41">
        <f t="shared" si="11"/>
        <v>0</v>
      </c>
      <c r="AH28" s="41">
        <f t="shared" si="11"/>
        <v>0</v>
      </c>
      <c r="AI28" s="41">
        <f t="shared" si="11"/>
        <v>0</v>
      </c>
      <c r="AJ28" s="41">
        <f t="shared" ref="AJ28:AL28" si="12">SUM(AJ29:AJ33)</f>
        <v>0</v>
      </c>
      <c r="AK28" s="41">
        <f t="shared" si="12"/>
        <v>0</v>
      </c>
      <c r="AL28" s="41">
        <f t="shared" si="12"/>
        <v>0</v>
      </c>
      <c r="AM28" s="41">
        <f t="shared" si="11"/>
        <v>0</v>
      </c>
      <c r="AN28" s="41">
        <f t="shared" si="11"/>
        <v>0</v>
      </c>
      <c r="AO28" s="41">
        <f t="shared" si="11"/>
        <v>980.3</v>
      </c>
      <c r="AP28" s="41">
        <f t="shared" ref="AP28:AR28" si="13">SUM(AP29:AP33)</f>
        <v>0</v>
      </c>
      <c r="AQ28" s="41">
        <f t="shared" si="13"/>
        <v>0</v>
      </c>
      <c r="AR28" s="41">
        <f t="shared" si="13"/>
        <v>700</v>
      </c>
      <c r="AS28" s="41">
        <f t="shared" ref="AS28:AU28" si="14">SUM(AS29:AS33)</f>
        <v>0</v>
      </c>
      <c r="AT28" s="41">
        <f t="shared" si="14"/>
        <v>0</v>
      </c>
      <c r="AU28" s="41">
        <f t="shared" si="14"/>
        <v>1000</v>
      </c>
    </row>
    <row r="29" spans="1:47" ht="18" customHeight="1">
      <c r="A29" s="32">
        <v>22</v>
      </c>
      <c r="B29" s="33" t="s">
        <v>24</v>
      </c>
      <c r="C29" s="47">
        <f t="shared" ref="C29:C33" si="15">F29+I29+L29+O29+R29+U29+X29+AA29+AD29+AG29+AM29+AP29+AS29</f>
        <v>12733.6</v>
      </c>
      <c r="D29" s="47">
        <f t="shared" ref="D29:D33" si="16">G29+J29+M29+P29+S29+V29+Y29+AB29+AE29+AH29+AN29+AQ29+AT29</f>
        <v>95253.8</v>
      </c>
      <c r="E29" s="47">
        <f t="shared" ref="E29:E33" si="17">H29+K29+N29+Q29+T29+W29+Z29+AC29+AF29+AI29+AO29+AR29+AU29</f>
        <v>41854.1</v>
      </c>
      <c r="F29" s="47"/>
      <c r="G29" s="47"/>
      <c r="H29" s="47"/>
      <c r="I29" s="47"/>
      <c r="J29" s="47">
        <v>80800</v>
      </c>
      <c r="K29" s="47">
        <v>30198.1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>
        <v>12733.6</v>
      </c>
      <c r="Y29" s="47">
        <v>12733.6</v>
      </c>
      <c r="Z29" s="47">
        <v>9625.4</v>
      </c>
      <c r="AA29" s="47"/>
      <c r="AB29" s="40"/>
      <c r="AC29" s="71"/>
      <c r="AD29" s="40"/>
      <c r="AE29" s="40">
        <v>1720.2</v>
      </c>
      <c r="AF29" s="40">
        <v>1530.6</v>
      </c>
      <c r="AG29" s="40"/>
      <c r="AH29" s="40"/>
      <c r="AI29" s="40"/>
      <c r="AJ29" s="40"/>
      <c r="AK29" s="40"/>
      <c r="AL29" s="40"/>
      <c r="AM29" s="40"/>
      <c r="AN29" s="40"/>
      <c r="AO29" s="40">
        <v>0</v>
      </c>
      <c r="AP29" s="40"/>
      <c r="AQ29" s="40"/>
      <c r="AR29" s="40"/>
      <c r="AS29" s="40"/>
      <c r="AT29" s="40"/>
      <c r="AU29" s="40">
        <v>500</v>
      </c>
    </row>
    <row r="30" spans="1:47" ht="18" customHeight="1">
      <c r="A30" s="32">
        <v>23</v>
      </c>
      <c r="B30" s="33" t="s">
        <v>25</v>
      </c>
      <c r="C30" s="47">
        <f t="shared" si="15"/>
        <v>21404.9</v>
      </c>
      <c r="D30" s="47">
        <f t="shared" si="16"/>
        <v>24353.9</v>
      </c>
      <c r="E30" s="47">
        <f t="shared" si="17"/>
        <v>19610.8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>
        <v>21404.9</v>
      </c>
      <c r="Y30" s="47">
        <v>21404.9</v>
      </c>
      <c r="Z30" s="47">
        <v>17182.3</v>
      </c>
      <c r="AA30" s="47"/>
      <c r="AB30" s="40"/>
      <c r="AC30" s="71"/>
      <c r="AD30" s="40"/>
      <c r="AE30" s="40">
        <v>2949</v>
      </c>
      <c r="AF30" s="40">
        <v>2210.8000000000002</v>
      </c>
      <c r="AG30" s="40"/>
      <c r="AH30" s="40"/>
      <c r="AI30" s="40"/>
      <c r="AJ30" s="40"/>
      <c r="AK30" s="40"/>
      <c r="AL30" s="40"/>
      <c r="AM30" s="40"/>
      <c r="AN30" s="40"/>
      <c r="AO30" s="40">
        <v>217.7</v>
      </c>
      <c r="AP30" s="40"/>
      <c r="AQ30" s="40"/>
      <c r="AR30" s="40"/>
      <c r="AS30" s="40"/>
      <c r="AT30" s="40"/>
      <c r="AU30" s="40">
        <v>0</v>
      </c>
    </row>
    <row r="31" spans="1:47" ht="18" customHeight="1">
      <c r="A31" s="32">
        <v>24</v>
      </c>
      <c r="B31" s="33" t="s">
        <v>26</v>
      </c>
      <c r="C31" s="47">
        <f t="shared" si="15"/>
        <v>50498.6</v>
      </c>
      <c r="D31" s="47">
        <f t="shared" si="16"/>
        <v>171659.30000000002</v>
      </c>
      <c r="E31" s="47">
        <f t="shared" si="17"/>
        <v>157172.80000000002</v>
      </c>
      <c r="F31" s="47"/>
      <c r="G31" s="47"/>
      <c r="H31" s="47"/>
      <c r="I31" s="47"/>
      <c r="J31" s="47">
        <v>106000</v>
      </c>
      <c r="K31" s="47">
        <v>106000</v>
      </c>
      <c r="L31" s="47"/>
      <c r="M31" s="47">
        <v>10000</v>
      </c>
      <c r="N31" s="47">
        <v>7039.1</v>
      </c>
      <c r="O31" s="47"/>
      <c r="P31" s="47"/>
      <c r="Q31" s="47"/>
      <c r="R31" s="47"/>
      <c r="S31" s="47"/>
      <c r="T31" s="47"/>
      <c r="U31" s="47">
        <v>5000</v>
      </c>
      <c r="V31" s="47">
        <v>5000</v>
      </c>
      <c r="W31" s="47">
        <v>5000</v>
      </c>
      <c r="X31" s="47">
        <v>45309.599999999999</v>
      </c>
      <c r="Y31" s="47">
        <v>45309.599999999999</v>
      </c>
      <c r="Z31" s="47">
        <v>34743.9</v>
      </c>
      <c r="AA31" s="47">
        <v>189</v>
      </c>
      <c r="AB31" s="40">
        <v>189</v>
      </c>
      <c r="AC31" s="71">
        <v>9.6999999999999993</v>
      </c>
      <c r="AD31" s="40"/>
      <c r="AE31" s="40">
        <v>5160.7</v>
      </c>
      <c r="AF31" s="40">
        <v>3870.5</v>
      </c>
      <c r="AG31" s="40"/>
      <c r="AH31" s="40"/>
      <c r="AI31" s="40"/>
      <c r="AJ31" s="40"/>
      <c r="AK31" s="40"/>
      <c r="AL31" s="40"/>
      <c r="AM31" s="40"/>
      <c r="AN31" s="40"/>
      <c r="AO31" s="40">
        <v>9.6</v>
      </c>
      <c r="AP31" s="40"/>
      <c r="AQ31" s="40"/>
      <c r="AR31" s="40"/>
      <c r="AS31" s="40"/>
      <c r="AT31" s="40"/>
      <c r="AU31" s="40">
        <v>500</v>
      </c>
    </row>
    <row r="32" spans="1:47" s="2" customFormat="1" ht="18" customHeight="1">
      <c r="A32" s="32">
        <v>26</v>
      </c>
      <c r="B32" s="33" t="s">
        <v>27</v>
      </c>
      <c r="C32" s="47">
        <f t="shared" si="15"/>
        <v>196453.8</v>
      </c>
      <c r="D32" s="47">
        <f t="shared" si="16"/>
        <v>223363.19999999998</v>
      </c>
      <c r="E32" s="47">
        <f t="shared" si="17"/>
        <v>166594.6</v>
      </c>
      <c r="F32" s="47"/>
      <c r="G32" s="47"/>
      <c r="H32" s="47">
        <v>520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>
        <v>5000</v>
      </c>
      <c r="V32" s="47">
        <v>5000</v>
      </c>
      <c r="W32" s="47">
        <v>2584</v>
      </c>
      <c r="X32" s="47">
        <v>188861</v>
      </c>
      <c r="Y32" s="47">
        <v>188861</v>
      </c>
      <c r="Z32" s="47">
        <v>140354.1</v>
      </c>
      <c r="AA32" s="47">
        <v>2592.8000000000002</v>
      </c>
      <c r="AB32" s="40">
        <v>2592.8000000000002</v>
      </c>
      <c r="AC32" s="71">
        <v>450.3</v>
      </c>
      <c r="AD32" s="40"/>
      <c r="AE32" s="40">
        <v>26909.4</v>
      </c>
      <c r="AF32" s="40">
        <v>21752.1</v>
      </c>
      <c r="AG32" s="40"/>
      <c r="AH32" s="40"/>
      <c r="AI32" s="40"/>
      <c r="AJ32" s="40"/>
      <c r="AK32" s="40"/>
      <c r="AL32" s="40"/>
      <c r="AM32" s="40"/>
      <c r="AN32" s="40"/>
      <c r="AO32" s="40">
        <v>434.1</v>
      </c>
      <c r="AP32" s="40"/>
      <c r="AQ32" s="40"/>
      <c r="AR32" s="40">
        <v>500</v>
      </c>
      <c r="AS32" s="40"/>
      <c r="AT32" s="40"/>
      <c r="AU32" s="40">
        <v>0</v>
      </c>
    </row>
    <row r="33" spans="1:47" ht="18" customHeight="1">
      <c r="A33" s="32">
        <v>25</v>
      </c>
      <c r="B33" s="33" t="s">
        <v>28</v>
      </c>
      <c r="C33" s="47">
        <f t="shared" si="15"/>
        <v>11249.3</v>
      </c>
      <c r="D33" s="47">
        <f t="shared" si="16"/>
        <v>102478</v>
      </c>
      <c r="E33" s="47">
        <f t="shared" si="17"/>
        <v>44329.4</v>
      </c>
      <c r="F33" s="47"/>
      <c r="G33" s="47"/>
      <c r="H33" s="47"/>
      <c r="I33" s="47"/>
      <c r="J33" s="47">
        <v>90000</v>
      </c>
      <c r="K33" s="47">
        <v>34334.9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>
        <v>11249.3</v>
      </c>
      <c r="Y33" s="47">
        <v>11249.3</v>
      </c>
      <c r="Z33" s="47">
        <v>8554.1</v>
      </c>
      <c r="AA33" s="47"/>
      <c r="AB33" s="40"/>
      <c r="AC33" s="71"/>
      <c r="AD33" s="40"/>
      <c r="AE33" s="40">
        <v>1228.7</v>
      </c>
      <c r="AF33" s="40">
        <v>921.5</v>
      </c>
      <c r="AG33" s="40"/>
      <c r="AH33" s="40"/>
      <c r="AI33" s="40"/>
      <c r="AJ33" s="40"/>
      <c r="AK33" s="40"/>
      <c r="AL33" s="40"/>
      <c r="AM33" s="40"/>
      <c r="AN33" s="40"/>
      <c r="AO33" s="40">
        <v>318.89999999999998</v>
      </c>
      <c r="AP33" s="40"/>
      <c r="AQ33" s="40"/>
      <c r="AR33" s="40">
        <v>200</v>
      </c>
      <c r="AS33" s="40"/>
      <c r="AT33" s="40"/>
      <c r="AU33" s="40">
        <v>0</v>
      </c>
    </row>
    <row r="34" spans="1:47" s="79" customFormat="1" ht="16.5" customHeight="1">
      <c r="A34" s="102" t="s">
        <v>98</v>
      </c>
      <c r="B34" s="102"/>
      <c r="C34" s="85">
        <f t="shared" ref="C34" si="18">F34+I34+L34+O34+R34+U34+X34+AA34+AD34+AG34</f>
        <v>74155</v>
      </c>
      <c r="D34" s="85">
        <f t="shared" ref="D34" si="19">G34+J34+M34+P34+S34+V34+Y34+AB34+AE34+AH34</f>
        <v>64350</v>
      </c>
      <c r="E34" s="85"/>
      <c r="F34" s="85">
        <v>3900</v>
      </c>
      <c r="G34" s="85">
        <v>3900</v>
      </c>
      <c r="H34" s="85"/>
      <c r="I34" s="77"/>
      <c r="J34" s="77"/>
      <c r="K34" s="77"/>
      <c r="L34" s="77">
        <v>10000</v>
      </c>
      <c r="M34" s="77"/>
      <c r="N34" s="77"/>
      <c r="O34" s="77">
        <v>10000</v>
      </c>
      <c r="P34" s="77">
        <v>10000</v>
      </c>
      <c r="Q34" s="77"/>
      <c r="R34" s="77">
        <v>50000</v>
      </c>
      <c r="S34" s="77">
        <v>50000</v>
      </c>
      <c r="T34" s="77"/>
      <c r="U34" s="77"/>
      <c r="V34" s="77"/>
      <c r="W34" s="77"/>
      <c r="X34" s="77"/>
      <c r="Y34" s="77"/>
      <c r="Z34" s="77"/>
      <c r="AA34" s="77"/>
      <c r="AB34" s="78"/>
      <c r="AC34" s="78"/>
      <c r="AD34" s="78"/>
      <c r="AE34" s="78"/>
      <c r="AF34" s="78"/>
      <c r="AG34" s="78">
        <v>255</v>
      </c>
      <c r="AH34" s="78">
        <v>450</v>
      </c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1:47" s="8" customFormat="1" ht="26.25" customHeight="1">
      <c r="A35" s="88" t="s">
        <v>29</v>
      </c>
      <c r="B35" s="88"/>
      <c r="C35" s="31">
        <f t="shared" ref="C35:AO35" si="20">SUM(C6+C28+C34)</f>
        <v>800227.9</v>
      </c>
      <c r="D35" s="31">
        <f t="shared" si="20"/>
        <v>1157582.3999999999</v>
      </c>
      <c r="E35" s="31">
        <f>SUM(E6+E28+E34)+AL35</f>
        <v>854539.70000000007</v>
      </c>
      <c r="F35" s="31">
        <f t="shared" si="20"/>
        <v>3900</v>
      </c>
      <c r="G35" s="31">
        <f t="shared" si="20"/>
        <v>3900</v>
      </c>
      <c r="H35" s="31">
        <f t="shared" si="20"/>
        <v>940</v>
      </c>
      <c r="I35" s="31">
        <f t="shared" si="20"/>
        <v>140000</v>
      </c>
      <c r="J35" s="31">
        <f t="shared" si="20"/>
        <v>416800</v>
      </c>
      <c r="K35" s="31">
        <f t="shared" si="20"/>
        <v>247015.8</v>
      </c>
      <c r="L35" s="31">
        <f t="shared" si="20"/>
        <v>10000</v>
      </c>
      <c r="M35" s="31">
        <f t="shared" si="20"/>
        <v>10000</v>
      </c>
      <c r="N35" s="31">
        <f t="shared" si="20"/>
        <v>7039.1</v>
      </c>
      <c r="O35" s="31">
        <f t="shared" si="20"/>
        <v>10000</v>
      </c>
      <c r="P35" s="31">
        <f t="shared" si="20"/>
        <v>10000</v>
      </c>
      <c r="Q35" s="31">
        <f t="shared" si="20"/>
        <v>0</v>
      </c>
      <c r="R35" s="31">
        <f t="shared" si="20"/>
        <v>50000</v>
      </c>
      <c r="S35" s="31">
        <f t="shared" si="20"/>
        <v>50000</v>
      </c>
      <c r="T35" s="31">
        <f t="shared" si="20"/>
        <v>8101</v>
      </c>
      <c r="U35" s="31">
        <f t="shared" si="20"/>
        <v>35000</v>
      </c>
      <c r="V35" s="31">
        <f t="shared" si="20"/>
        <v>35000</v>
      </c>
      <c r="W35" s="31">
        <f t="shared" si="20"/>
        <v>31117.5</v>
      </c>
      <c r="X35" s="31">
        <f t="shared" si="20"/>
        <v>548291.09999999986</v>
      </c>
      <c r="Y35" s="31">
        <f t="shared" si="20"/>
        <v>548291.09999999986</v>
      </c>
      <c r="Z35" s="31">
        <f t="shared" si="20"/>
        <v>412119.5</v>
      </c>
      <c r="AA35" s="31">
        <f t="shared" si="20"/>
        <v>2781.8</v>
      </c>
      <c r="AB35" s="31">
        <f t="shared" si="20"/>
        <v>2781.8</v>
      </c>
      <c r="AC35" s="31">
        <f t="shared" si="20"/>
        <v>460</v>
      </c>
      <c r="AD35" s="31">
        <f t="shared" si="20"/>
        <v>0</v>
      </c>
      <c r="AE35" s="31">
        <f t="shared" si="20"/>
        <v>80359.5</v>
      </c>
      <c r="AF35" s="31">
        <f t="shared" si="20"/>
        <v>63230.30000000001</v>
      </c>
      <c r="AG35" s="31">
        <f t="shared" si="20"/>
        <v>255</v>
      </c>
      <c r="AH35" s="31">
        <f t="shared" si="20"/>
        <v>450</v>
      </c>
      <c r="AI35" s="31">
        <f t="shared" si="20"/>
        <v>0</v>
      </c>
      <c r="AJ35" s="31">
        <f t="shared" ref="AJ35:AK35" si="21">SUM(AJ6+AJ28+AJ34)</f>
        <v>0</v>
      </c>
      <c r="AK35" s="31">
        <f t="shared" si="21"/>
        <v>0</v>
      </c>
      <c r="AL35" s="31">
        <v>79727.899999999994</v>
      </c>
      <c r="AM35" s="31">
        <f t="shared" si="20"/>
        <v>0</v>
      </c>
      <c r="AN35" s="31">
        <f t="shared" si="20"/>
        <v>0</v>
      </c>
      <c r="AO35" s="31">
        <f t="shared" si="20"/>
        <v>2888.6</v>
      </c>
      <c r="AP35" s="31">
        <f t="shared" ref="AP35:AR35" si="22">SUM(AP6+AP28+AP34)</f>
        <v>0</v>
      </c>
      <c r="AQ35" s="31">
        <f t="shared" si="22"/>
        <v>0</v>
      </c>
      <c r="AR35" s="31">
        <f t="shared" si="22"/>
        <v>900</v>
      </c>
      <c r="AS35" s="31">
        <f t="shared" ref="AS35:AU35" si="23">SUM(AS6+AS28+AS34)</f>
        <v>0</v>
      </c>
      <c r="AT35" s="31">
        <f t="shared" si="23"/>
        <v>0</v>
      </c>
      <c r="AU35" s="31">
        <f t="shared" si="23"/>
        <v>1000</v>
      </c>
    </row>
    <row r="37" spans="1:47">
      <c r="C37" s="65"/>
      <c r="D37" s="65"/>
      <c r="E37" s="65"/>
    </row>
    <row r="41" spans="1:47">
      <c r="E41" s="2" t="s">
        <v>1</v>
      </c>
    </row>
  </sheetData>
  <mergeCells count="20">
    <mergeCell ref="C2:S2"/>
    <mergeCell ref="AG4:AI4"/>
    <mergeCell ref="O4:Q4"/>
    <mergeCell ref="AD4:AF4"/>
    <mergeCell ref="AP4:AR4"/>
    <mergeCell ref="AS4:AU4"/>
    <mergeCell ref="AJ4:AL4"/>
    <mergeCell ref="A35:B35"/>
    <mergeCell ref="L4:N4"/>
    <mergeCell ref="AA4:AC4"/>
    <mergeCell ref="A34:B34"/>
    <mergeCell ref="C4:E4"/>
    <mergeCell ref="I4:K4"/>
    <mergeCell ref="F4:H4"/>
    <mergeCell ref="R4:T4"/>
    <mergeCell ref="U4:W4"/>
    <mergeCell ref="X4:Z4"/>
    <mergeCell ref="B4:B5"/>
    <mergeCell ref="A4:A5"/>
    <mergeCell ref="AM4:AO4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таблица В6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В6'!Заголовки_для_печати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2023-09-05T12:17:10Z</cp:lastPrinted>
  <dcterms:created xsi:type="dcterms:W3CDTF">2019-04-18T08:29:34Z</dcterms:created>
  <dcterms:modified xsi:type="dcterms:W3CDTF">2023-11-28T13:43:40Z</dcterms:modified>
</cp:coreProperties>
</file>