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1330" yWindow="-330" windowWidth="16020" windowHeight="11020"/>
  </bookViews>
  <sheets>
    <sheet name="В3" sheetId="1" r:id="rId1"/>
  </sheets>
  <definedNames>
    <definedName name="_xlnm.Print_Titles" localSheetId="0">В3!$3:$3</definedName>
  </definedNames>
  <calcPr calcId="145621"/>
</workbook>
</file>

<file path=xl/calcChain.xml><?xml version="1.0" encoding="utf-8"?>
<calcChain xmlns="http://schemas.openxmlformats.org/spreadsheetml/2006/main">
  <c r="C16" i="1" l="1"/>
  <c r="D14" i="1"/>
  <c r="C14" i="1"/>
  <c r="E15" i="1"/>
  <c r="G15" i="1"/>
  <c r="C5" i="1"/>
  <c r="D78" i="1" l="1"/>
  <c r="C78" i="1"/>
  <c r="D72" i="1"/>
  <c r="C72" i="1"/>
  <c r="D68" i="1"/>
  <c r="C68" i="1"/>
  <c r="D62" i="1"/>
  <c r="C62" i="1"/>
  <c r="D54" i="1"/>
  <c r="C54" i="1"/>
  <c r="D50" i="1"/>
  <c r="C50" i="1"/>
  <c r="E52" i="1"/>
  <c r="D40" i="1"/>
  <c r="C40" i="1"/>
  <c r="D36" i="1"/>
  <c r="C36" i="1"/>
  <c r="D31" i="1"/>
  <c r="C31" i="1"/>
  <c r="D21" i="1"/>
  <c r="C21" i="1"/>
  <c r="D5" i="1"/>
  <c r="D16" i="1"/>
  <c r="C4" i="1" l="1"/>
  <c r="D4" i="1"/>
  <c r="E7" i="1" l="1"/>
  <c r="G81" i="1" l="1"/>
  <c r="E81" i="1"/>
  <c r="G80" i="1"/>
  <c r="E80" i="1"/>
  <c r="G79" i="1"/>
  <c r="E79" i="1"/>
  <c r="G77" i="1"/>
  <c r="E77" i="1"/>
  <c r="E76" i="1"/>
  <c r="G75" i="1"/>
  <c r="E75" i="1"/>
  <c r="G74" i="1"/>
  <c r="E74" i="1"/>
  <c r="G73" i="1"/>
  <c r="E73" i="1"/>
  <c r="E72" i="1"/>
  <c r="G71" i="1"/>
  <c r="E71" i="1"/>
  <c r="G70" i="1"/>
  <c r="E70" i="1"/>
  <c r="E69" i="1"/>
  <c r="G67" i="1"/>
  <c r="E67" i="1"/>
  <c r="G66" i="1"/>
  <c r="E66" i="1"/>
  <c r="G65" i="1"/>
  <c r="E65" i="1"/>
  <c r="G64" i="1"/>
  <c r="E64" i="1"/>
  <c r="G63" i="1"/>
  <c r="E63" i="1"/>
  <c r="G61" i="1"/>
  <c r="E61" i="1"/>
  <c r="G60" i="1"/>
  <c r="E60" i="1"/>
  <c r="G59" i="1"/>
  <c r="E59" i="1"/>
  <c r="G58" i="1"/>
  <c r="E58" i="1"/>
  <c r="G57" i="1"/>
  <c r="E57" i="1"/>
  <c r="G56" i="1"/>
  <c r="E56" i="1"/>
  <c r="G55" i="1"/>
  <c r="E55" i="1"/>
  <c r="G54" i="1"/>
  <c r="G53" i="1"/>
  <c r="E53" i="1"/>
  <c r="G51" i="1"/>
  <c r="E51" i="1"/>
  <c r="G49" i="1"/>
  <c r="E49" i="1"/>
  <c r="G48" i="1"/>
  <c r="E48" i="1"/>
  <c r="G47" i="1"/>
  <c r="E47" i="1"/>
  <c r="G46" i="1"/>
  <c r="E46" i="1"/>
  <c r="G45" i="1"/>
  <c r="E45" i="1"/>
  <c r="G44" i="1"/>
  <c r="E44" i="1"/>
  <c r="G43" i="1"/>
  <c r="E43" i="1"/>
  <c r="G42" i="1"/>
  <c r="E42" i="1"/>
  <c r="G41" i="1"/>
  <c r="E41" i="1"/>
  <c r="G39" i="1"/>
  <c r="E39" i="1"/>
  <c r="G38" i="1"/>
  <c r="E38" i="1"/>
  <c r="G37" i="1"/>
  <c r="E37" i="1"/>
  <c r="E36" i="1"/>
  <c r="G35" i="1"/>
  <c r="E35" i="1"/>
  <c r="E34" i="1"/>
  <c r="G33" i="1"/>
  <c r="E33" i="1"/>
  <c r="G32" i="1"/>
  <c r="E32" i="1"/>
  <c r="G30" i="1"/>
  <c r="E30" i="1"/>
  <c r="G29" i="1"/>
  <c r="E29" i="1"/>
  <c r="G28" i="1"/>
  <c r="E28" i="1"/>
  <c r="G27" i="1"/>
  <c r="E27" i="1"/>
  <c r="G26" i="1"/>
  <c r="E26" i="1"/>
  <c r="G25" i="1"/>
  <c r="E25" i="1"/>
  <c r="G24" i="1"/>
  <c r="E24" i="1"/>
  <c r="E23" i="1"/>
  <c r="G22" i="1"/>
  <c r="E22" i="1"/>
  <c r="G21" i="1"/>
  <c r="E20" i="1"/>
  <c r="G19" i="1"/>
  <c r="E19" i="1"/>
  <c r="G18" i="1"/>
  <c r="E18" i="1"/>
  <c r="G17" i="1"/>
  <c r="E17" i="1"/>
  <c r="E16" i="1"/>
  <c r="E14" i="1"/>
  <c r="G13" i="1"/>
  <c r="E13" i="1"/>
  <c r="E12" i="1"/>
  <c r="E11" i="1"/>
  <c r="G10" i="1"/>
  <c r="E10" i="1"/>
  <c r="G9" i="1"/>
  <c r="E9" i="1"/>
  <c r="G8" i="1"/>
  <c r="E8" i="1"/>
  <c r="G7" i="1"/>
  <c r="G6" i="1"/>
  <c r="E6" i="1"/>
  <c r="G78" i="1" l="1"/>
  <c r="G68" i="1"/>
  <c r="G76" i="1"/>
  <c r="G72" i="1"/>
  <c r="G62" i="1"/>
  <c r="G40" i="1"/>
  <c r="G36" i="1"/>
  <c r="G31" i="1"/>
  <c r="E31" i="1"/>
  <c r="G16" i="1"/>
  <c r="G14" i="1"/>
  <c r="G5" i="1"/>
  <c r="E5" i="1"/>
  <c r="E62" i="1"/>
  <c r="E54" i="1"/>
  <c r="E50" i="1"/>
  <c r="E40" i="1"/>
  <c r="E21" i="1"/>
  <c r="G50" i="1"/>
  <c r="E68" i="1"/>
  <c r="E78" i="1"/>
  <c r="E4" i="1" l="1"/>
  <c r="G4" i="1"/>
</calcChain>
</file>

<file path=xl/sharedStrings.xml><?xml version="1.0" encoding="utf-8"?>
<sst xmlns="http://schemas.openxmlformats.org/spreadsheetml/2006/main" count="143" uniqueCount="143">
  <si>
    <t>Код</t>
  </si>
  <si>
    <t>Наименование разделов, подразделов</t>
  </si>
  <si>
    <t>Темп роста к соответствующему периоду прошлого года, %</t>
  </si>
  <si>
    <t>РАСХОДЫ БЮДЖЕТА - ВСЕГО</t>
  </si>
  <si>
    <t>Общегосударственные вопросы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</si>
  <si>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</si>
  <si>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</si>
  <si>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Судебная система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</si>
  <si>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</si>
  <si>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проведения выборов и референдумов</t>
  </si>
  <si>
    <t>Резервные фонды</t>
  </si>
  <si>
    <t>Прикладные научные исследования в области общегосударственных вопросов</t>
  </si>
  <si>
    <t>Другие общегосударственные вопросы</t>
  </si>
  <si>
    <t>Национальная оборона</t>
  </si>
  <si>
    <t>Мобилизационная и вневойсковая подготовка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</si>
  <si>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</si>
  <si>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гражданская оборона</t>
  </si>
  <si>
    <t>Национальная экономика</t>
  </si>
  <si>
    <t>Общеэкономические вопросы</t>
  </si>
  <si>
    <t>Сельское хозяйство и рыболовство</t>
  </si>
  <si>
    <t>Водное хозяйство</t>
  </si>
  <si>
    <t>Лесное хозяйство</t>
  </si>
  <si>
    <t>Транспорт</t>
  </si>
  <si>
    <t>Дорожное хозяйство (дорожные фонды)</t>
  </si>
  <si>
    <t>Другие вопросы в области национальной экономики</t>
  </si>
  <si>
    <t>Жилищно-коммунальное хозяйство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</si>
  <si>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</si>
  <si>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</si>
  <si>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</si>
  <si>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</si>
  <si>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Охрана окружающей среды</t>
  </si>
  <si>
    <t>Охрана объектов растительного и животного мира и среды их обитания</t>
  </si>
  <si>
    <t>Другие вопросы в области охраны окружающей среды</t>
  </si>
  <si>
    <t>Образование</t>
  </si>
  <si>
    <t>Дошкольное образование</t>
  </si>
  <si>
    <t>Общее образование</t>
  </si>
  <si>
    <t>Дополнительное образование детей</t>
  </si>
  <si>
    <t>Среднее профессиональное образование</t>
  </si>
  <si>
    <t>Профессиональная подготовка, переподготовка и повышение квалификации</t>
  </si>
  <si>
    <t>Высшее образование</t>
  </si>
  <si>
    <t>Молодежная политика</t>
  </si>
  <si>
    <t>Другие вопросы в области образования</t>
  </si>
  <si>
    <t>Культура, кинематография</t>
  </si>
  <si>
    <t>Культура</t>
  </si>
  <si>
    <t>Другие вопросы в области культуры, кинематографии</t>
  </si>
  <si>
    <t>Здравоохранение</t>
  </si>
  <si>
    <t>Стационарная медицинская помощь</t>
  </si>
  <si>
    <t>Амбулаторная помощь</t>
  </si>
  <si>
    <t>Скорая медицинская помощь</t>
  </si>
  <si>
    <t>Санаторно-оздоровительная помощь</t>
  </si>
  <si>
    <t>Заготовка, переработка, хранение и обеспечение безопасности донорской крови и ее компонентов</t>
  </si>
  <si>
    <t>Другие вопросы в области здравоохранения</t>
  </si>
  <si>
    <t>Социальная политика</t>
  </si>
  <si>
    <t>Пенсионное обеспечение</t>
  </si>
  <si>
    <t>Социальное обслуживание населения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</si>
  <si>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</si>
  <si>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</si>
  <si>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</si>
  <si>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Физическая культура и спорт</t>
  </si>
  <si>
    <t>Массовый спорт</t>
  </si>
  <si>
    <t>Спорт высших достижений</t>
  </si>
  <si>
    <t>Другие вопросы в области физической культуры и спорта</t>
  </si>
  <si>
    <t>Средства массовой информации</t>
  </si>
  <si>
    <t>Телевидение и радиовещание</t>
  </si>
  <si>
    <t>Периодическая печать и издательства</t>
  </si>
  <si>
    <t>Другие вопросы в области средств массовой информации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</si>
  <si>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</si>
  <si>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</si>
  <si>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Межбюджетные трансферты общего характера бюджетам бюджетной системы Российской Федерации</t>
  </si>
  <si>
    <t>Дотации на выравнивание бюджетной обеспеченности субъектов Российской Федерации и муниципальных образований</t>
  </si>
  <si>
    <t>Иные дотации</t>
  </si>
  <si>
    <t>Прочие межбюджетные трансферты общего характера</t>
  </si>
  <si>
    <t>0100</t>
  </si>
  <si>
    <t>0103</t>
  </si>
  <si>
    <t>0104</t>
  </si>
  <si>
    <t>0105</t>
  </si>
  <si>
    <t>0106</t>
  </si>
  <si>
    <t>0107</t>
  </si>
  <si>
    <t>0111</t>
  </si>
  <si>
    <t>0112</t>
  </si>
  <si>
    <t>0113</t>
  </si>
  <si>
    <t>0200</t>
  </si>
  <si>
    <t>0203</t>
  </si>
  <si>
    <t>0300</t>
  </si>
  <si>
    <t>0309</t>
  </si>
  <si>
    <t>0400</t>
  </si>
  <si>
    <t>0401</t>
  </si>
  <si>
    <t>0405</t>
  </si>
  <si>
    <t>0407</t>
  </si>
  <si>
    <t>0408</t>
  </si>
  <si>
    <t>0409</t>
  </si>
  <si>
    <t>0412</t>
  </si>
  <si>
    <t>0500</t>
  </si>
  <si>
    <t>0501</t>
  </si>
  <si>
    <t>0502</t>
  </si>
  <si>
    <t>0503</t>
  </si>
  <si>
    <t>0505</t>
  </si>
  <si>
    <t>0600</t>
  </si>
  <si>
    <t>0603</t>
  </si>
  <si>
    <t>0605</t>
  </si>
  <si>
    <t>0700</t>
  </si>
  <si>
    <t>0701</t>
  </si>
  <si>
    <t>0702</t>
  </si>
  <si>
    <t>0703</t>
  </si>
  <si>
    <t>0704</t>
  </si>
  <si>
    <t>0705</t>
  </si>
  <si>
    <t>0706</t>
  </si>
  <si>
    <t>0707</t>
  </si>
  <si>
    <t>0709</t>
  </si>
  <si>
    <t>0800</t>
  </si>
  <si>
    <t>0801</t>
  </si>
  <si>
    <t>0804</t>
  </si>
  <si>
    <t>0900</t>
  </si>
  <si>
    <t>0901</t>
  </si>
  <si>
    <t>0902</t>
  </si>
  <si>
    <t>0904</t>
  </si>
  <si>
    <t>0905</t>
  </si>
  <si>
    <t>0906</t>
  </si>
  <si>
    <t>0909</t>
  </si>
  <si>
    <t>0310</t>
  </si>
  <si>
    <t>0406</t>
  </si>
  <si>
    <t>0304</t>
  </si>
  <si>
    <t>0708</t>
  </si>
  <si>
    <t>0903</t>
  </si>
  <si>
    <t>Органы юстиции</t>
  </si>
  <si>
    <t>Прикладные научные исследования в области образования</t>
  </si>
  <si>
    <t>Медицинская помощь в дневных стационарах всех типов</t>
  </si>
  <si>
    <t>Другие вопросы в области национальной безопасности и правоохранительной деятельности</t>
  </si>
  <si>
    <t>0314</t>
  </si>
  <si>
    <t>0602</t>
  </si>
  <si>
    <t>Сбор, удаление отходов и очистка сточных вод</t>
  </si>
  <si>
    <t>0410</t>
  </si>
  <si>
    <t>0402</t>
  </si>
  <si>
    <t>Связь и информатика</t>
  </si>
  <si>
    <t>Топливно-энергетический комплекс</t>
  </si>
  <si>
    <t>Гражданская оборона</t>
  </si>
  <si>
    <t>0802</t>
  </si>
  <si>
    <t>Кинематография</t>
  </si>
  <si>
    <t xml:space="preserve">Сведения об исполнении республиканского бюджета за 9 месяцев 2022 года по расходам в разрезе разделов и подразделов классификации расходов бюджета </t>
  </si>
  <si>
    <r>
      <t xml:space="preserve">% исполнения утвержденных бюджетных назначений по состоянию на </t>
    </r>
    <r>
      <rPr>
        <i/>
        <sz val="9"/>
        <color rgb="FF000000"/>
        <rFont val="Times New Roman"/>
        <family val="1"/>
        <charset val="204"/>
      </rPr>
      <t>01.10.2022</t>
    </r>
  </si>
  <si>
    <r>
      <t xml:space="preserve">Фактически исполнено по состоянию </t>
    </r>
    <r>
      <rPr>
        <i/>
        <sz val="9"/>
        <color rgb="FF000000"/>
        <rFont val="Times New Roman"/>
        <family val="1"/>
        <charset val="204"/>
      </rPr>
      <t xml:space="preserve">на 01.10.2021, </t>
    </r>
    <r>
      <rPr>
        <sz val="9"/>
        <color rgb="FF000000"/>
        <rFont val="Times New Roman"/>
        <family val="1"/>
        <charset val="204"/>
      </rPr>
      <t>тыс. руб.</t>
    </r>
  </si>
  <si>
    <r>
      <t xml:space="preserve">Фактически исполнено по состоянию </t>
    </r>
    <r>
      <rPr>
        <i/>
        <sz val="9"/>
        <color rgb="FF000000"/>
        <rFont val="Times New Roman"/>
        <family val="1"/>
        <charset val="204"/>
      </rPr>
      <t>на 01.10.2022</t>
    </r>
    <r>
      <rPr>
        <sz val="9"/>
        <color rgb="FF000000"/>
        <rFont val="Times New Roman"/>
        <family val="1"/>
        <charset val="204"/>
      </rPr>
      <t>, тыс. руб.</t>
    </r>
  </si>
  <si>
    <t>Утвержденные бюджетные назначения (годовой план на 2022 год), тыс. 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</si>
</sst>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%"/>
  </numFmts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rgb="FF000000"/>
      <name val="Arial Cyr"/>
    </font>
    <font>
      <b/>
      <sz val="10"/>
      <color rgb="FF000000"/>
      <name val="Arial CYR"/>
    </font>
    <font>
      <sz val="11"/>
      <color theme="1"/>
      <name val="Calibri"/>
      <family val="2"/>
      <charset val="204"/>
      <scheme val="minor"/>
    </font>
    <font>
      <b/>
      <sz val="11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FFFFCC"/>
      </patternFill>
    </fill>
    <fill>
      <patternFill patternType="solid">
        <fgColor rgb="FFB9CDE5"/>
      </patternFill>
    </fill>
  </fills>
  <borders count="7">
    <border>
      <left/>
      <right/>
      <top/>
      <bottom/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/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 style="medium">
        <color rgb="FFA6A6A6"/>
      </left>
      <right style="medium">
        <color rgb="FFA6A6A6"/>
      </right>
      <top/>
      <bottom style="medium">
        <color rgb="FFA6A6A6"/>
      </bottom>
      <diagonal/>
    </border>
    <border>
      <left/>
      <right style="medium">
        <color rgb="FFA6A6A6"/>
      </right>
      <top/>
      <bottom style="medium">
        <color rgb="FFA6A6A6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95B3D7"/>
      </bottom>
      <diagonal/>
    </border>
  </borders>
  <cellStyleXfs count="10">
    <xf numFmtId="0" fontId="0" fillId="0" borderId="0"/>
    <xf numFmtId="1" fontId="6" fillId="0" borderId="5">
      <alignment horizontal="center" vertical="top" shrinkToFit="1"/>
    </xf>
    <xf numFmtId="4" fontId="7" fillId="2" borderId="5">
      <alignment horizontal="right" vertical="top" shrinkToFit="1"/>
    </xf>
    <xf numFmtId="0" fontId="7" fillId="0" borderId="5">
      <alignment vertical="top" wrapText="1"/>
    </xf>
    <xf numFmtId="0" fontId="7" fillId="0" borderId="5">
      <alignment horizontal="left"/>
    </xf>
    <xf numFmtId="4" fontId="7" fillId="3" borderId="5">
      <alignment horizontal="right" vertical="top" shrinkToFit="1"/>
    </xf>
    <xf numFmtId="0" fontId="6" fillId="0" borderId="0"/>
    <xf numFmtId="0" fontId="8" fillId="0" borderId="0"/>
    <xf numFmtId="4" fontId="7" fillId="2" borderId="5">
      <alignment horizontal="right" vertical="top" shrinkToFit="1"/>
    </xf>
    <xf numFmtId="4" fontId="9" fillId="4" borderId="6">
      <alignment horizontal="right" vertical="top" wrapText="1" shrinkToFit="1"/>
    </xf>
  </cellStyleXfs>
  <cellXfs count="21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165" fontId="2" fillId="0" borderId="4" xfId="0" applyNumberFormat="1" applyFont="1" applyBorder="1" applyAlignment="1">
      <alignment horizontal="right" vertical="center" wrapText="1"/>
    </xf>
    <xf numFmtId="165" fontId="3" fillId="0" borderId="4" xfId="0" applyNumberFormat="1" applyFont="1" applyBorder="1" applyAlignment="1">
      <alignment horizontal="right" vertical="center" wrapText="1"/>
    </xf>
    <xf numFmtId="164" fontId="3" fillId="0" borderId="4" xfId="0" applyNumberFormat="1" applyFont="1" applyFill="1" applyBorder="1" applyAlignment="1">
      <alignment horizontal="right" vertical="center" wrapText="1"/>
    </xf>
    <xf numFmtId="164" fontId="2" fillId="0" borderId="4" xfId="0" applyNumberFormat="1" applyFont="1" applyFill="1" applyBorder="1" applyAlignment="1">
      <alignment horizontal="right" vertical="center" wrapText="1"/>
    </xf>
    <xf numFmtId="164" fontId="0" fillId="0" borderId="0" xfId="0" applyNumberFormat="1"/>
    <xf numFmtId="0" fontId="0" fillId="0" borderId="0" xfId="0" applyFill="1"/>
    <xf numFmtId="0" fontId="3" fillId="0" borderId="2" xfId="0" applyFont="1" applyFill="1" applyBorder="1" applyAlignment="1">
      <alignment horizontal="center" vertical="center" wrapText="1"/>
    </xf>
    <xf numFmtId="165" fontId="2" fillId="0" borderId="4" xfId="0" applyNumberFormat="1" applyFont="1" applyFill="1" applyBorder="1" applyAlignment="1">
      <alignment horizontal="right" vertical="center" wrapText="1"/>
    </xf>
    <xf numFmtId="165" fontId="3" fillId="0" borderId="4" xfId="0" applyNumberFormat="1" applyFont="1" applyFill="1" applyBorder="1" applyAlignment="1">
      <alignment horizontal="right" vertical="center" wrapText="1"/>
    </xf>
    <xf numFmtId="0" fontId="5" fillId="0" borderId="0" xfId="0" applyFont="1" applyAlignment="1">
      <alignment horizontal="center" vertical="center" wrapText="1"/>
    </xf>
  </cellXfs>
  <cellStyles count="10">
    <cellStyle name="ex64" xfId="9"/>
    <cellStyle name="xl24" xfId="6"/>
    <cellStyle name="xl26" xfId="1"/>
    <cellStyle name="xl37" xfId="4"/>
    <cellStyle name="xl38" xfId="8"/>
    <cellStyle name="xl40" xfId="5"/>
    <cellStyle name="xl60" xfId="3"/>
    <cellStyle name="xl63" xfId="2"/>
    <cellStyle name="Обычный" xfId="0" builtinId="0"/>
    <cellStyle name="Обычный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1"/>
  <sheetViews>
    <sheetView tabSelected="1" zoomScale="110" zoomScaleNormal="110" workbookViewId="0">
      <selection activeCell="A2" sqref="A2"/>
    </sheetView>
  </sheetViews>
  <sheetFormatPr defaultRowHeight="14.5" x14ac:dyDescent="0.35"/>
  <cols>
    <col min="2" max="2" width="40.453125" customWidth="1"/>
    <col min="3" max="3" width="14.453125" style="16" customWidth="1"/>
    <col min="4" max="4" width="16.453125" style="16" customWidth="1"/>
    <col min="5" max="5" width="14.81640625" customWidth="1"/>
    <col min="6" max="7" width="15.7265625" customWidth="1"/>
    <col min="8" max="8" width="11.81640625" bestFit="1" customWidth="1"/>
    <col min="9" max="9" width="13.26953125" customWidth="1"/>
  </cols>
  <sheetData>
    <row r="1" spans="1:9" ht="45" customHeight="1" x14ac:dyDescent="0.35">
      <c r="A1" s="20" t="s">
        <v>138</v>
      </c>
      <c r="B1" s="20"/>
      <c r="C1" s="20"/>
      <c r="D1" s="20"/>
      <c r="E1" s="20"/>
      <c r="F1" s="20"/>
      <c r="G1" s="20"/>
    </row>
    <row r="2" spans="1:9" ht="15.75" thickBot="1" x14ac:dyDescent="0.3">
      <c r="A2" s="1"/>
    </row>
    <row r="3" spans="1:9" ht="69.5" thickBot="1" x14ac:dyDescent="0.4">
      <c r="A3" s="2" t="s">
        <v>0</v>
      </c>
      <c r="B3" s="3" t="s">
        <v>1</v>
      </c>
      <c r="C3" s="17" t="s">
        <v>142</v>
      </c>
      <c r="D3" s="17" t="s">
        <v>141</v>
      </c>
      <c r="E3" s="4" t="s">
        <v>139</v>
      </c>
      <c r="F3" s="17" t="s">
        <v>140</v>
      </c>
      <c r="G3" s="17" t="s">
        <v>2</v>
      </c>
    </row>
    <row r="4" spans="1:9" ht="15" thickBot="1" x14ac:dyDescent="0.4">
      <c r="A4" s="5"/>
      <c r="B4" s="6" t="s">
        <v>3</v>
      </c>
      <c r="C4" s="14">
        <f>C5+C14+C16+C21+C31+C36+C40+C50+C54+C62+C68+C72+C76+C78</f>
        <v>79656779.699999988</v>
      </c>
      <c r="D4" s="14">
        <f>D5+D14+D16+D21+D31+D36+D40+D50+D54+D62+D68+D72+D76+D78</f>
        <v>52781981.300000004</v>
      </c>
      <c r="E4" s="11">
        <f>D4/C4</f>
        <v>0.66261756373764147</v>
      </c>
      <c r="F4" s="14">
        <v>48354835.899999999</v>
      </c>
      <c r="G4" s="18">
        <f>D4/F4</f>
        <v>1.091555380503318</v>
      </c>
      <c r="H4" s="15"/>
      <c r="I4" s="15"/>
    </row>
    <row r="5" spans="1:9" ht="15" thickBot="1" x14ac:dyDescent="0.4">
      <c r="A5" s="9" t="s">
        <v>72</v>
      </c>
      <c r="B5" s="6" t="s">
        <v>4</v>
      </c>
      <c r="C5" s="14">
        <f>C6+C7+C8+C9+C10+C11+C12+C13</f>
        <v>3418865.3</v>
      </c>
      <c r="D5" s="14">
        <f>D6+D7+D8+D9+D10+D11+D12+D13</f>
        <v>1606797</v>
      </c>
      <c r="E5" s="11">
        <f t="shared" ref="E5:E69" si="0">D5/C5</f>
        <v>0.46997961575146002</v>
      </c>
      <c r="F5" s="14">
        <v>1132178.8</v>
      </c>
      <c r="G5" s="18">
        <f t="shared" ref="G5:G68" si="1">D5/F5</f>
        <v>1.4192078141721078</v>
      </c>
    </row>
    <row r="6" spans="1:9" ht="46.5" thickBot="1" x14ac:dyDescent="0.4">
      <c r="A6" s="10" t="s">
        <v>73</v>
      </c>
      <c r="B6" s="8" t="s">
        <v>5</v>
      </c>
      <c r="C6" s="13">
        <v>127221.1</v>
      </c>
      <c r="D6" s="13">
        <v>88395.4</v>
      </c>
      <c r="E6" s="12">
        <f t="shared" si="0"/>
        <v>0.69481713332143791</v>
      </c>
      <c r="F6" s="13">
        <v>73105</v>
      </c>
      <c r="G6" s="19">
        <f t="shared" si="1"/>
        <v>1.2091566924286983</v>
      </c>
    </row>
    <row r="7" spans="1:9" ht="46.5" thickBot="1" x14ac:dyDescent="0.4">
      <c r="A7" s="10" t="s">
        <v>74</v>
      </c>
      <c r="B7" s="8" t="s">
        <v>6</v>
      </c>
      <c r="C7" s="13">
        <v>270316.09999999998</v>
      </c>
      <c r="D7" s="13">
        <v>170348.79999999999</v>
      </c>
      <c r="E7" s="12">
        <f>D7/C7</f>
        <v>0.63018369975003341</v>
      </c>
      <c r="F7" s="13">
        <v>139744.6</v>
      </c>
      <c r="G7" s="19">
        <f t="shared" si="1"/>
        <v>1.219000948873874</v>
      </c>
    </row>
    <row r="8" spans="1:9" ht="15" thickBot="1" x14ac:dyDescent="0.4">
      <c r="A8" s="10" t="s">
        <v>75</v>
      </c>
      <c r="B8" s="8" t="s">
        <v>7</v>
      </c>
      <c r="C8" s="13">
        <v>206017.1</v>
      </c>
      <c r="D8" s="13">
        <v>133978.6</v>
      </c>
      <c r="E8" s="12">
        <f t="shared" si="0"/>
        <v>0.65032756989589702</v>
      </c>
      <c r="F8" s="13">
        <v>94656.9</v>
      </c>
      <c r="G8" s="19">
        <f t="shared" si="1"/>
        <v>1.415412928164772</v>
      </c>
    </row>
    <row r="9" spans="1:9" ht="35" thickBot="1" x14ac:dyDescent="0.4">
      <c r="A9" s="10" t="s">
        <v>76</v>
      </c>
      <c r="B9" s="8" t="s">
        <v>8</v>
      </c>
      <c r="C9" s="13">
        <v>236392.4</v>
      </c>
      <c r="D9" s="13">
        <v>144027.1</v>
      </c>
      <c r="E9" s="12">
        <f t="shared" si="0"/>
        <v>0.60927127944891635</v>
      </c>
      <c r="F9" s="13">
        <v>92379.3</v>
      </c>
      <c r="G9" s="19">
        <f t="shared" si="1"/>
        <v>1.5590841238242767</v>
      </c>
    </row>
    <row r="10" spans="1:9" ht="15" thickBot="1" x14ac:dyDescent="0.4">
      <c r="A10" s="10" t="s">
        <v>77</v>
      </c>
      <c r="B10" s="8" t="s">
        <v>9</v>
      </c>
      <c r="C10" s="13">
        <v>92808.1</v>
      </c>
      <c r="D10" s="13">
        <v>82522.7</v>
      </c>
      <c r="E10" s="12">
        <f t="shared" si="0"/>
        <v>0.88917562152441432</v>
      </c>
      <c r="F10" s="13">
        <v>121526.6</v>
      </c>
      <c r="G10" s="19">
        <f t="shared" si="1"/>
        <v>0.67905051239810865</v>
      </c>
    </row>
    <row r="11" spans="1:9" ht="15" thickBot="1" x14ac:dyDescent="0.4">
      <c r="A11" s="10" t="s">
        <v>78</v>
      </c>
      <c r="B11" s="8" t="s">
        <v>10</v>
      </c>
      <c r="C11" s="13">
        <v>788427</v>
      </c>
      <c r="D11" s="13">
        <v>0</v>
      </c>
      <c r="E11" s="12">
        <f t="shared" si="0"/>
        <v>0</v>
      </c>
      <c r="F11" s="13">
        <v>0</v>
      </c>
      <c r="G11" s="19">
        <v>0</v>
      </c>
    </row>
    <row r="12" spans="1:9" ht="23.5" thickBot="1" x14ac:dyDescent="0.4">
      <c r="A12" s="10" t="s">
        <v>79</v>
      </c>
      <c r="B12" s="8" t="s">
        <v>11</v>
      </c>
      <c r="C12" s="13">
        <v>225</v>
      </c>
      <c r="D12" s="13">
        <v>150</v>
      </c>
      <c r="E12" s="12">
        <f t="shared" si="0"/>
        <v>0.66666666666666663</v>
      </c>
      <c r="F12" s="13">
        <v>150</v>
      </c>
      <c r="G12" s="19">
        <v>0</v>
      </c>
    </row>
    <row r="13" spans="1:9" ht="15" thickBot="1" x14ac:dyDescent="0.4">
      <c r="A13" s="10" t="s">
        <v>80</v>
      </c>
      <c r="B13" s="8" t="s">
        <v>12</v>
      </c>
      <c r="C13" s="13">
        <v>1697458.5</v>
      </c>
      <c r="D13" s="13">
        <v>987374.4</v>
      </c>
      <c r="E13" s="12">
        <f t="shared" si="0"/>
        <v>0.58167807931681392</v>
      </c>
      <c r="F13" s="13">
        <v>610616.4</v>
      </c>
      <c r="G13" s="19">
        <f t="shared" si="1"/>
        <v>1.617012579419747</v>
      </c>
    </row>
    <row r="14" spans="1:9" ht="15" thickBot="1" x14ac:dyDescent="0.4">
      <c r="A14" s="9" t="s">
        <v>81</v>
      </c>
      <c r="B14" s="6" t="s">
        <v>13</v>
      </c>
      <c r="C14" s="14">
        <f>C15</f>
        <v>37293.800000000003</v>
      </c>
      <c r="D14" s="14">
        <f>D15</f>
        <v>28078</v>
      </c>
      <c r="E14" s="11">
        <f t="shared" si="0"/>
        <v>0.75288653878124512</v>
      </c>
      <c r="F14" s="14">
        <v>27418</v>
      </c>
      <c r="G14" s="18">
        <f t="shared" si="1"/>
        <v>1.024071777664308</v>
      </c>
    </row>
    <row r="15" spans="1:9" ht="15.75" thickBot="1" x14ac:dyDescent="0.3">
      <c r="A15" s="10" t="s">
        <v>82</v>
      </c>
      <c r="B15" s="8" t="s">
        <v>14</v>
      </c>
      <c r="C15" s="13">
        <v>37293.800000000003</v>
      </c>
      <c r="D15" s="13">
        <v>28078</v>
      </c>
      <c r="E15" s="12">
        <f t="shared" si="0"/>
        <v>0.75288653878124512</v>
      </c>
      <c r="F15" s="13">
        <v>27418</v>
      </c>
      <c r="G15" s="19">
        <f t="shared" si="1"/>
        <v>1.024071777664308</v>
      </c>
    </row>
    <row r="16" spans="1:9" ht="23.5" thickBot="1" x14ac:dyDescent="0.4">
      <c r="A16" s="9" t="s">
        <v>83</v>
      </c>
      <c r="B16" s="6" t="s">
        <v>15</v>
      </c>
      <c r="C16" s="14">
        <f>C17+C18+C19+C20</f>
        <v>427331.30000000005</v>
      </c>
      <c r="D16" s="14">
        <f>D17+D18+D19+D20</f>
        <v>269833.59999999998</v>
      </c>
      <c r="E16" s="11">
        <f t="shared" si="0"/>
        <v>0.63143888594165687</v>
      </c>
      <c r="F16" s="14">
        <v>253071.1</v>
      </c>
      <c r="G16" s="18">
        <f t="shared" si="1"/>
        <v>1.0662363264710983</v>
      </c>
    </row>
    <row r="17" spans="1:7" ht="15" thickBot="1" x14ac:dyDescent="0.4">
      <c r="A17" s="10" t="s">
        <v>121</v>
      </c>
      <c r="B17" s="8" t="s">
        <v>124</v>
      </c>
      <c r="C17" s="13">
        <v>87678.1</v>
      </c>
      <c r="D17" s="13">
        <v>61592.1</v>
      </c>
      <c r="E17" s="12">
        <f t="shared" si="0"/>
        <v>0.70247986669419149</v>
      </c>
      <c r="F17" s="13">
        <v>59793.2</v>
      </c>
      <c r="G17" s="19">
        <f t="shared" si="1"/>
        <v>1.0300853608771565</v>
      </c>
    </row>
    <row r="18" spans="1:7" ht="15" thickBot="1" x14ac:dyDescent="0.4">
      <c r="A18" s="10" t="s">
        <v>84</v>
      </c>
      <c r="B18" s="8" t="s">
        <v>135</v>
      </c>
      <c r="C18" s="13">
        <v>76812</v>
      </c>
      <c r="D18" s="13">
        <v>53956.5</v>
      </c>
      <c r="E18" s="12">
        <f t="shared" si="0"/>
        <v>0.70244883611935638</v>
      </c>
      <c r="F18" s="13">
        <v>37260.199999999997</v>
      </c>
      <c r="G18" s="19">
        <f t="shared" si="1"/>
        <v>1.4481001175517041</v>
      </c>
    </row>
    <row r="19" spans="1:7" ht="35" thickBot="1" x14ac:dyDescent="0.4">
      <c r="A19" s="10" t="s">
        <v>119</v>
      </c>
      <c r="B19" s="8" t="s">
        <v>16</v>
      </c>
      <c r="C19" s="13">
        <v>248828.3</v>
      </c>
      <c r="D19" s="13">
        <v>140827.9</v>
      </c>
      <c r="E19" s="12">
        <f t="shared" si="0"/>
        <v>0.56596416082897327</v>
      </c>
      <c r="F19" s="13">
        <v>156017.70000000001</v>
      </c>
      <c r="G19" s="19">
        <f t="shared" si="1"/>
        <v>0.90264053373431341</v>
      </c>
    </row>
    <row r="20" spans="1:7" ht="23.5" thickBot="1" x14ac:dyDescent="0.4">
      <c r="A20" s="10" t="s">
        <v>128</v>
      </c>
      <c r="B20" s="8" t="s">
        <v>127</v>
      </c>
      <c r="C20" s="13">
        <v>14012.9</v>
      </c>
      <c r="D20" s="13">
        <v>13457.1</v>
      </c>
      <c r="E20" s="12">
        <f t="shared" si="0"/>
        <v>0.9603365470388</v>
      </c>
      <c r="F20" s="13">
        <v>0</v>
      </c>
      <c r="G20" s="19">
        <v>0</v>
      </c>
    </row>
    <row r="21" spans="1:7" ht="15" thickBot="1" x14ac:dyDescent="0.4">
      <c r="A21" s="9" t="s">
        <v>85</v>
      </c>
      <c r="B21" s="6" t="s">
        <v>17</v>
      </c>
      <c r="C21" s="14">
        <f>C22+C23+C24+C25+C26+C27+C28+C29+C30</f>
        <v>15464309.100000001</v>
      </c>
      <c r="D21" s="14">
        <f>D22+D23+D24+D25+D26+D27+D28+D29+D30</f>
        <v>9615093.8000000007</v>
      </c>
      <c r="E21" s="11">
        <f t="shared" si="0"/>
        <v>0.6217603216428208</v>
      </c>
      <c r="F21" s="14">
        <v>7893176.2000000002</v>
      </c>
      <c r="G21" s="18">
        <f t="shared" si="1"/>
        <v>1.2181526873807784</v>
      </c>
    </row>
    <row r="22" spans="1:7" ht="15" thickBot="1" x14ac:dyDescent="0.4">
      <c r="A22" s="10" t="s">
        <v>86</v>
      </c>
      <c r="B22" s="8" t="s">
        <v>18</v>
      </c>
      <c r="C22" s="13">
        <v>501494.3</v>
      </c>
      <c r="D22" s="13">
        <v>222806.3</v>
      </c>
      <c r="E22" s="12">
        <f t="shared" si="0"/>
        <v>0.44428481041559192</v>
      </c>
      <c r="F22" s="13">
        <v>192435.6</v>
      </c>
      <c r="G22" s="19">
        <f t="shared" si="1"/>
        <v>1.1578226689864037</v>
      </c>
    </row>
    <row r="23" spans="1:7" ht="15" thickBot="1" x14ac:dyDescent="0.4">
      <c r="A23" s="10" t="s">
        <v>132</v>
      </c>
      <c r="B23" s="8" t="s">
        <v>134</v>
      </c>
      <c r="C23" s="13">
        <v>125529.3</v>
      </c>
      <c r="D23" s="13">
        <v>0</v>
      </c>
      <c r="E23" s="12">
        <f t="shared" si="0"/>
        <v>0</v>
      </c>
      <c r="F23" s="13">
        <v>4696.6000000000004</v>
      </c>
      <c r="G23" s="19">
        <v>0</v>
      </c>
    </row>
    <row r="24" spans="1:7" ht="15" thickBot="1" x14ac:dyDescent="0.4">
      <c r="A24" s="10" t="s">
        <v>87</v>
      </c>
      <c r="B24" s="8" t="s">
        <v>19</v>
      </c>
      <c r="C24" s="13">
        <v>2938403.4</v>
      </c>
      <c r="D24" s="13">
        <v>1992053.7</v>
      </c>
      <c r="E24" s="12">
        <f t="shared" si="0"/>
        <v>0.67793744725451921</v>
      </c>
      <c r="F24" s="13">
        <v>2069395.4</v>
      </c>
      <c r="G24" s="19">
        <f t="shared" si="1"/>
        <v>0.96262594379015243</v>
      </c>
    </row>
    <row r="25" spans="1:7" ht="15" thickBot="1" x14ac:dyDescent="0.4">
      <c r="A25" s="10" t="s">
        <v>120</v>
      </c>
      <c r="B25" s="8" t="s">
        <v>20</v>
      </c>
      <c r="C25" s="13">
        <v>56517.2</v>
      </c>
      <c r="D25" s="13">
        <v>27945</v>
      </c>
      <c r="E25" s="12">
        <f t="shared" si="0"/>
        <v>0.49445124670011964</v>
      </c>
      <c r="F25" s="13">
        <v>22688.3</v>
      </c>
      <c r="G25" s="19">
        <f t="shared" si="1"/>
        <v>1.2316921056227219</v>
      </c>
    </row>
    <row r="26" spans="1:7" ht="15" thickBot="1" x14ac:dyDescent="0.4">
      <c r="A26" s="10" t="s">
        <v>88</v>
      </c>
      <c r="B26" s="8" t="s">
        <v>21</v>
      </c>
      <c r="C26" s="13">
        <v>163561</v>
      </c>
      <c r="D26" s="13">
        <v>108890.8</v>
      </c>
      <c r="E26" s="12">
        <f t="shared" si="0"/>
        <v>0.6657503928198043</v>
      </c>
      <c r="F26" s="13">
        <v>111670.6</v>
      </c>
      <c r="G26" s="19">
        <f t="shared" si="1"/>
        <v>0.97510714547965172</v>
      </c>
    </row>
    <row r="27" spans="1:7" ht="15" thickBot="1" x14ac:dyDescent="0.4">
      <c r="A27" s="10" t="s">
        <v>89</v>
      </c>
      <c r="B27" s="8" t="s">
        <v>22</v>
      </c>
      <c r="C27" s="13">
        <v>400915</v>
      </c>
      <c r="D27" s="13">
        <v>234163.6</v>
      </c>
      <c r="E27" s="12">
        <f t="shared" si="0"/>
        <v>0.58407293316538422</v>
      </c>
      <c r="F27" s="13">
        <v>1149681.1000000001</v>
      </c>
      <c r="G27" s="19">
        <f t="shared" si="1"/>
        <v>0.20367700225740859</v>
      </c>
    </row>
    <row r="28" spans="1:7" ht="15" thickBot="1" x14ac:dyDescent="0.4">
      <c r="A28" s="10" t="s">
        <v>90</v>
      </c>
      <c r="B28" s="8" t="s">
        <v>23</v>
      </c>
      <c r="C28" s="13">
        <v>8022019.5999999996</v>
      </c>
      <c r="D28" s="13">
        <v>5035533.0999999996</v>
      </c>
      <c r="E28" s="12">
        <f t="shared" si="0"/>
        <v>0.62771388641334158</v>
      </c>
      <c r="F28" s="13">
        <v>3278996.2</v>
      </c>
      <c r="G28" s="19">
        <f t="shared" si="1"/>
        <v>1.5356934844877219</v>
      </c>
    </row>
    <row r="29" spans="1:7" ht="15" thickBot="1" x14ac:dyDescent="0.4">
      <c r="A29" s="10" t="s">
        <v>131</v>
      </c>
      <c r="B29" s="8" t="s">
        <v>133</v>
      </c>
      <c r="C29" s="13">
        <v>83272.600000000006</v>
      </c>
      <c r="D29" s="13">
        <v>75042.3</v>
      </c>
      <c r="E29" s="12">
        <f t="shared" si="0"/>
        <v>0.90116436859182969</v>
      </c>
      <c r="F29" s="13">
        <v>14445.1</v>
      </c>
      <c r="G29" s="19">
        <f t="shared" si="1"/>
        <v>5.1950003807519503</v>
      </c>
    </row>
    <row r="30" spans="1:7" ht="15" thickBot="1" x14ac:dyDescent="0.4">
      <c r="A30" s="10" t="s">
        <v>91</v>
      </c>
      <c r="B30" s="8" t="s">
        <v>24</v>
      </c>
      <c r="C30" s="13">
        <v>3172596.7</v>
      </c>
      <c r="D30" s="13">
        <v>1918659</v>
      </c>
      <c r="E30" s="12">
        <f t="shared" si="0"/>
        <v>0.60475981709241511</v>
      </c>
      <c r="F30" s="13">
        <v>1049167.3</v>
      </c>
      <c r="G30" s="19">
        <f t="shared" si="1"/>
        <v>1.8287445672391809</v>
      </c>
    </row>
    <row r="31" spans="1:7" ht="15" thickBot="1" x14ac:dyDescent="0.4">
      <c r="A31" s="9" t="s">
        <v>92</v>
      </c>
      <c r="B31" s="6" t="s">
        <v>25</v>
      </c>
      <c r="C31" s="14">
        <f>C32+C33+C34+C35</f>
        <v>5054776.1000000006</v>
      </c>
      <c r="D31" s="14">
        <f>D32+D33+D34+D35</f>
        <v>2098421.7999999998</v>
      </c>
      <c r="E31" s="11">
        <f t="shared" si="0"/>
        <v>0.41513644887258205</v>
      </c>
      <c r="F31" s="14">
        <v>1199918.2</v>
      </c>
      <c r="G31" s="18">
        <f t="shared" si="1"/>
        <v>1.7488040434756302</v>
      </c>
    </row>
    <row r="32" spans="1:7" ht="15" thickBot="1" x14ac:dyDescent="0.4">
      <c r="A32" s="10" t="s">
        <v>93</v>
      </c>
      <c r="B32" s="8" t="s">
        <v>26</v>
      </c>
      <c r="C32" s="13">
        <v>330944.2</v>
      </c>
      <c r="D32" s="13">
        <v>176303.5</v>
      </c>
      <c r="E32" s="12">
        <f t="shared" si="0"/>
        <v>0.53272878025963288</v>
      </c>
      <c r="F32" s="13">
        <v>68482.8</v>
      </c>
      <c r="G32" s="19">
        <f t="shared" si="1"/>
        <v>2.5744201463725198</v>
      </c>
    </row>
    <row r="33" spans="1:7" ht="15" thickBot="1" x14ac:dyDescent="0.4">
      <c r="A33" s="10" t="s">
        <v>94</v>
      </c>
      <c r="B33" s="8" t="s">
        <v>27</v>
      </c>
      <c r="C33" s="13">
        <v>3839638.8</v>
      </c>
      <c r="D33" s="13">
        <v>1441325.9</v>
      </c>
      <c r="E33" s="12">
        <f t="shared" si="0"/>
        <v>0.37538059569561594</v>
      </c>
      <c r="F33" s="13">
        <v>375103.5</v>
      </c>
      <c r="G33" s="19">
        <f t="shared" si="1"/>
        <v>3.8424752101753246</v>
      </c>
    </row>
    <row r="34" spans="1:7" ht="15" thickBot="1" x14ac:dyDescent="0.4">
      <c r="A34" s="10" t="s">
        <v>95</v>
      </c>
      <c r="B34" s="8" t="s">
        <v>28</v>
      </c>
      <c r="C34" s="13">
        <v>508590.4</v>
      </c>
      <c r="D34" s="13">
        <v>271283.59999999998</v>
      </c>
      <c r="E34" s="12">
        <f t="shared" si="0"/>
        <v>0.53340291126218653</v>
      </c>
      <c r="F34" s="13">
        <v>624630</v>
      </c>
      <c r="G34" s="19">
        <v>0</v>
      </c>
    </row>
    <row r="35" spans="1:7" ht="23.5" thickBot="1" x14ac:dyDescent="0.4">
      <c r="A35" s="10" t="s">
        <v>96</v>
      </c>
      <c r="B35" s="8" t="s">
        <v>29</v>
      </c>
      <c r="C35" s="13">
        <v>375602.7</v>
      </c>
      <c r="D35" s="13">
        <v>209508.8</v>
      </c>
      <c r="E35" s="12">
        <f t="shared" si="0"/>
        <v>0.55779364738325887</v>
      </c>
      <c r="F35" s="13">
        <v>131701.9</v>
      </c>
      <c r="G35" s="19">
        <f t="shared" si="1"/>
        <v>1.5907803911712739</v>
      </c>
    </row>
    <row r="36" spans="1:7" ht="15" thickBot="1" x14ac:dyDescent="0.4">
      <c r="A36" s="9" t="s">
        <v>97</v>
      </c>
      <c r="B36" s="6" t="s">
        <v>30</v>
      </c>
      <c r="C36" s="14">
        <f>C37+C38+C39</f>
        <v>436214.1</v>
      </c>
      <c r="D36" s="14">
        <f>D37+D38+D39</f>
        <v>300748.30000000005</v>
      </c>
      <c r="E36" s="11">
        <f t="shared" si="0"/>
        <v>0.68945112044750512</v>
      </c>
      <c r="F36" s="14">
        <v>318885.8</v>
      </c>
      <c r="G36" s="18">
        <f t="shared" si="1"/>
        <v>0.94312227135858684</v>
      </c>
    </row>
    <row r="37" spans="1:7" ht="15" thickBot="1" x14ac:dyDescent="0.4">
      <c r="A37" s="10" t="s">
        <v>129</v>
      </c>
      <c r="B37" s="8" t="s">
        <v>130</v>
      </c>
      <c r="C37" s="13">
        <v>243493.4</v>
      </c>
      <c r="D37" s="13">
        <v>179528.6</v>
      </c>
      <c r="E37" s="12">
        <f t="shared" si="0"/>
        <v>0.73730376264818676</v>
      </c>
      <c r="F37" s="13">
        <v>62165.5</v>
      </c>
      <c r="G37" s="19">
        <f t="shared" si="1"/>
        <v>2.8879137141983899</v>
      </c>
    </row>
    <row r="38" spans="1:7" ht="23.5" thickBot="1" x14ac:dyDescent="0.4">
      <c r="A38" s="10" t="s">
        <v>98</v>
      </c>
      <c r="B38" s="8" t="s">
        <v>31</v>
      </c>
      <c r="C38" s="13">
        <v>12244</v>
      </c>
      <c r="D38" s="13">
        <v>6752.7</v>
      </c>
      <c r="E38" s="12">
        <f t="shared" si="0"/>
        <v>0.55151094413590329</v>
      </c>
      <c r="F38" s="13">
        <v>9624.9</v>
      </c>
      <c r="G38" s="19">
        <f t="shared" si="1"/>
        <v>0.70158650998971417</v>
      </c>
    </row>
    <row r="39" spans="1:7" ht="15" thickBot="1" x14ac:dyDescent="0.4">
      <c r="A39" s="10" t="s">
        <v>99</v>
      </c>
      <c r="B39" s="8" t="s">
        <v>32</v>
      </c>
      <c r="C39" s="13">
        <v>180476.7</v>
      </c>
      <c r="D39" s="13">
        <v>114467</v>
      </c>
      <c r="E39" s="12">
        <f t="shared" si="0"/>
        <v>0.63424807745265732</v>
      </c>
      <c r="F39" s="13">
        <v>247095.4</v>
      </c>
      <c r="G39" s="19">
        <f t="shared" si="1"/>
        <v>0.46325022643076319</v>
      </c>
    </row>
    <row r="40" spans="1:7" ht="15" thickBot="1" x14ac:dyDescent="0.4">
      <c r="A40" s="9" t="s">
        <v>100</v>
      </c>
      <c r="B40" s="6" t="s">
        <v>33</v>
      </c>
      <c r="C40" s="14">
        <f>C41+C42+C43+C44+C45+C46+C47+C48+C49</f>
        <v>21226736.499999996</v>
      </c>
      <c r="D40" s="14">
        <f>D41+D42+D43+D44+D45+D46+D47+D48+D49</f>
        <v>15379769</v>
      </c>
      <c r="E40" s="11">
        <f t="shared" si="0"/>
        <v>0.72454703529202436</v>
      </c>
      <c r="F40" s="14">
        <v>13467983.800000001</v>
      </c>
      <c r="G40" s="18">
        <f t="shared" si="1"/>
        <v>1.1419503637953587</v>
      </c>
    </row>
    <row r="41" spans="1:7" ht="15" thickBot="1" x14ac:dyDescent="0.4">
      <c r="A41" s="10" t="s">
        <v>101</v>
      </c>
      <c r="B41" s="8" t="s">
        <v>34</v>
      </c>
      <c r="C41" s="13">
        <v>5216979.0999999996</v>
      </c>
      <c r="D41" s="13">
        <v>3711308.5</v>
      </c>
      <c r="E41" s="12">
        <f t="shared" si="0"/>
        <v>0.71139033315276268</v>
      </c>
      <c r="F41" s="13">
        <v>4077615.7</v>
      </c>
      <c r="G41" s="19">
        <f t="shared" si="1"/>
        <v>0.91016632587519219</v>
      </c>
    </row>
    <row r="42" spans="1:7" ht="15" thickBot="1" x14ac:dyDescent="0.4">
      <c r="A42" s="10" t="s">
        <v>102</v>
      </c>
      <c r="B42" s="8" t="s">
        <v>35</v>
      </c>
      <c r="C42" s="13">
        <v>13527648.4</v>
      </c>
      <c r="D42" s="13">
        <v>9747480.0999999996</v>
      </c>
      <c r="E42" s="12">
        <f t="shared" si="0"/>
        <v>0.72055983507081689</v>
      </c>
      <c r="F42" s="13">
        <v>7805858.4000000004</v>
      </c>
      <c r="G42" s="19">
        <f t="shared" si="1"/>
        <v>1.2487390368239319</v>
      </c>
    </row>
    <row r="43" spans="1:7" ht="15" thickBot="1" x14ac:dyDescent="0.4">
      <c r="A43" s="10" t="s">
        <v>103</v>
      </c>
      <c r="B43" s="8" t="s">
        <v>36</v>
      </c>
      <c r="C43" s="13">
        <v>297937.8</v>
      </c>
      <c r="D43" s="13">
        <v>208381</v>
      </c>
      <c r="E43" s="12">
        <f t="shared" si="0"/>
        <v>0.69941108513253436</v>
      </c>
      <c r="F43" s="13">
        <v>120818.7</v>
      </c>
      <c r="G43" s="19">
        <f t="shared" si="1"/>
        <v>1.7247412859102109</v>
      </c>
    </row>
    <row r="44" spans="1:7" ht="15" thickBot="1" x14ac:dyDescent="0.4">
      <c r="A44" s="10" t="s">
        <v>104</v>
      </c>
      <c r="B44" s="8" t="s">
        <v>37</v>
      </c>
      <c r="C44" s="13">
        <v>1737613.5</v>
      </c>
      <c r="D44" s="13">
        <v>1378942.3</v>
      </c>
      <c r="E44" s="12">
        <f t="shared" si="0"/>
        <v>0.79358401623836372</v>
      </c>
      <c r="F44" s="13">
        <v>1137190.6000000001</v>
      </c>
      <c r="G44" s="19">
        <f t="shared" si="1"/>
        <v>1.212586790640021</v>
      </c>
    </row>
    <row r="45" spans="1:7" ht="23.5" thickBot="1" x14ac:dyDescent="0.4">
      <c r="A45" s="10" t="s">
        <v>105</v>
      </c>
      <c r="B45" s="8" t="s">
        <v>38</v>
      </c>
      <c r="C45" s="13">
        <v>101078.9</v>
      </c>
      <c r="D45" s="13">
        <v>80915.7</v>
      </c>
      <c r="E45" s="12">
        <f t="shared" si="0"/>
        <v>0.80052018769495914</v>
      </c>
      <c r="F45" s="13">
        <v>81723.5</v>
      </c>
      <c r="G45" s="19">
        <f t="shared" si="1"/>
        <v>0.99011545026828263</v>
      </c>
    </row>
    <row r="46" spans="1:7" ht="15" thickBot="1" x14ac:dyDescent="0.4">
      <c r="A46" s="10" t="s">
        <v>106</v>
      </c>
      <c r="B46" s="8" t="s">
        <v>39</v>
      </c>
      <c r="C46" s="13">
        <v>76797.5</v>
      </c>
      <c r="D46" s="13">
        <v>54956.3</v>
      </c>
      <c r="E46" s="12">
        <f t="shared" si="0"/>
        <v>0.71560011719131489</v>
      </c>
      <c r="F46" s="13">
        <v>50346.9</v>
      </c>
      <c r="G46" s="19">
        <f t="shared" si="1"/>
        <v>1.0915528066276177</v>
      </c>
    </row>
    <row r="47" spans="1:7" ht="15" thickBot="1" x14ac:dyDescent="0.4">
      <c r="A47" s="10" t="s">
        <v>107</v>
      </c>
      <c r="B47" s="8" t="s">
        <v>40</v>
      </c>
      <c r="C47" s="13">
        <v>78345.2</v>
      </c>
      <c r="D47" s="13">
        <v>74785.7</v>
      </c>
      <c r="E47" s="12">
        <f t="shared" si="0"/>
        <v>0.9545664571664888</v>
      </c>
      <c r="F47" s="13">
        <v>66013.3</v>
      </c>
      <c r="G47" s="19">
        <f t="shared" si="1"/>
        <v>1.1328883724946335</v>
      </c>
    </row>
    <row r="48" spans="1:7" ht="23.5" thickBot="1" x14ac:dyDescent="0.4">
      <c r="A48" s="10" t="s">
        <v>122</v>
      </c>
      <c r="B48" s="8" t="s">
        <v>125</v>
      </c>
      <c r="C48" s="13">
        <v>47559.7</v>
      </c>
      <c r="D48" s="13">
        <v>35300</v>
      </c>
      <c r="E48" s="12">
        <f t="shared" si="0"/>
        <v>0.74222503506119686</v>
      </c>
      <c r="F48" s="13">
        <v>34351.1</v>
      </c>
      <c r="G48" s="19">
        <f t="shared" si="1"/>
        <v>1.0276235695509024</v>
      </c>
    </row>
    <row r="49" spans="1:7" ht="15" thickBot="1" x14ac:dyDescent="0.4">
      <c r="A49" s="10" t="s">
        <v>108</v>
      </c>
      <c r="B49" s="8" t="s">
        <v>41</v>
      </c>
      <c r="C49" s="13">
        <v>142776.4</v>
      </c>
      <c r="D49" s="13">
        <v>87699.4</v>
      </c>
      <c r="E49" s="12">
        <f t="shared" si="0"/>
        <v>0.61424297012671558</v>
      </c>
      <c r="F49" s="13">
        <v>94065.5</v>
      </c>
      <c r="G49" s="19">
        <f t="shared" si="1"/>
        <v>0.93232269004045043</v>
      </c>
    </row>
    <row r="50" spans="1:7" ht="15" thickBot="1" x14ac:dyDescent="0.4">
      <c r="A50" s="9" t="s">
        <v>109</v>
      </c>
      <c r="B50" s="6" t="s">
        <v>42</v>
      </c>
      <c r="C50" s="14">
        <f>SUM(C51:C53)</f>
        <v>1707353</v>
      </c>
      <c r="D50" s="14">
        <f>SUM(D51:D53)</f>
        <v>1253768.5</v>
      </c>
      <c r="E50" s="11">
        <f t="shared" si="0"/>
        <v>0.73433466892903809</v>
      </c>
      <c r="F50" s="14">
        <v>837626.6</v>
      </c>
      <c r="G50" s="18">
        <f t="shared" si="1"/>
        <v>1.4968107507569604</v>
      </c>
    </row>
    <row r="51" spans="1:7" ht="15" thickBot="1" x14ac:dyDescent="0.4">
      <c r="A51" s="10" t="s">
        <v>110</v>
      </c>
      <c r="B51" s="8" t="s">
        <v>43</v>
      </c>
      <c r="C51" s="13">
        <v>1583677.3</v>
      </c>
      <c r="D51" s="13">
        <v>1164757.5</v>
      </c>
      <c r="E51" s="12">
        <f t="shared" si="0"/>
        <v>0.73547653931770063</v>
      </c>
      <c r="F51" s="13">
        <v>765280</v>
      </c>
      <c r="G51" s="19">
        <f t="shared" si="1"/>
        <v>1.5220017509931005</v>
      </c>
    </row>
    <row r="52" spans="1:7" ht="15" thickBot="1" x14ac:dyDescent="0.4">
      <c r="A52" s="10" t="s">
        <v>136</v>
      </c>
      <c r="B52" s="8" t="s">
        <v>137</v>
      </c>
      <c r="C52" s="13">
        <v>3000</v>
      </c>
      <c r="D52" s="13">
        <v>0</v>
      </c>
      <c r="E52" s="12">
        <f t="shared" si="0"/>
        <v>0</v>
      </c>
      <c r="F52" s="13">
        <v>0</v>
      </c>
      <c r="G52" s="19">
        <v>0</v>
      </c>
    </row>
    <row r="53" spans="1:7" ht="15" thickBot="1" x14ac:dyDescent="0.4">
      <c r="A53" s="10" t="s">
        <v>111</v>
      </c>
      <c r="B53" s="8" t="s">
        <v>44</v>
      </c>
      <c r="C53" s="13">
        <v>120675.7</v>
      </c>
      <c r="D53" s="13">
        <v>89011</v>
      </c>
      <c r="E53" s="12">
        <f t="shared" si="0"/>
        <v>0.73760500249843175</v>
      </c>
      <c r="F53" s="13">
        <v>72346.600000000006</v>
      </c>
      <c r="G53" s="19">
        <f t="shared" si="1"/>
        <v>1.2303411632336556</v>
      </c>
    </row>
    <row r="54" spans="1:7" ht="15" thickBot="1" x14ac:dyDescent="0.4">
      <c r="A54" s="9" t="s">
        <v>112</v>
      </c>
      <c r="B54" s="6" t="s">
        <v>45</v>
      </c>
      <c r="C54" s="14">
        <f>SUM(C55:C61)</f>
        <v>6729136.7999999998</v>
      </c>
      <c r="D54" s="14">
        <f>SUM(D55:D61)</f>
        <v>3973224.9999999995</v>
      </c>
      <c r="E54" s="11">
        <f t="shared" si="0"/>
        <v>0.59045091786512638</v>
      </c>
      <c r="F54" s="14">
        <v>5916720.2000000002</v>
      </c>
      <c r="G54" s="18">
        <f t="shared" si="1"/>
        <v>0.67152491003377168</v>
      </c>
    </row>
    <row r="55" spans="1:7" ht="15" thickBot="1" x14ac:dyDescent="0.4">
      <c r="A55" s="10" t="s">
        <v>113</v>
      </c>
      <c r="B55" s="8" t="s">
        <v>46</v>
      </c>
      <c r="C55" s="13">
        <v>2699383.8</v>
      </c>
      <c r="D55" s="13">
        <v>1631735.4</v>
      </c>
      <c r="E55" s="12">
        <f t="shared" si="0"/>
        <v>0.60448440121778901</v>
      </c>
      <c r="F55" s="13">
        <v>1991636.1</v>
      </c>
      <c r="G55" s="19">
        <f t="shared" si="1"/>
        <v>0.81929394631880781</v>
      </c>
    </row>
    <row r="56" spans="1:7" ht="15" thickBot="1" x14ac:dyDescent="0.4">
      <c r="A56" s="10" t="s">
        <v>114</v>
      </c>
      <c r="B56" s="8" t="s">
        <v>47</v>
      </c>
      <c r="C56" s="13">
        <v>2492292</v>
      </c>
      <c r="D56" s="13">
        <v>1355695.4</v>
      </c>
      <c r="E56" s="12">
        <f t="shared" si="0"/>
        <v>0.54395528292832462</v>
      </c>
      <c r="F56" s="13">
        <v>1012213.5</v>
      </c>
      <c r="G56" s="19">
        <f t="shared" si="1"/>
        <v>1.3393374026329425</v>
      </c>
    </row>
    <row r="57" spans="1:7" ht="23.5" thickBot="1" x14ac:dyDescent="0.4">
      <c r="A57" s="10" t="s">
        <v>123</v>
      </c>
      <c r="B57" s="8" t="s">
        <v>126</v>
      </c>
      <c r="C57" s="13">
        <v>50639.7</v>
      </c>
      <c r="D57" s="13">
        <v>19901.099999999999</v>
      </c>
      <c r="E57" s="12">
        <f t="shared" si="0"/>
        <v>0.39299403432484786</v>
      </c>
      <c r="F57" s="13">
        <v>18204.900000000001</v>
      </c>
      <c r="G57" s="19">
        <f t="shared" si="1"/>
        <v>1.0931727172354695</v>
      </c>
    </row>
    <row r="58" spans="1:7" ht="15" thickBot="1" x14ac:dyDescent="0.4">
      <c r="A58" s="10" t="s">
        <v>115</v>
      </c>
      <c r="B58" s="8" t="s">
        <v>48</v>
      </c>
      <c r="C58" s="13">
        <v>210769</v>
      </c>
      <c r="D58" s="13">
        <v>192866.8</v>
      </c>
      <c r="E58" s="12">
        <f t="shared" si="0"/>
        <v>0.91506246174722083</v>
      </c>
      <c r="F58" s="13">
        <v>217393.5</v>
      </c>
      <c r="G58" s="19">
        <f t="shared" si="1"/>
        <v>0.88717831949897297</v>
      </c>
    </row>
    <row r="59" spans="1:7" ht="15" thickBot="1" x14ac:dyDescent="0.4">
      <c r="A59" s="10" t="s">
        <v>116</v>
      </c>
      <c r="B59" s="8" t="s">
        <v>49</v>
      </c>
      <c r="C59" s="13">
        <v>165320</v>
      </c>
      <c r="D59" s="13">
        <v>90943.1</v>
      </c>
      <c r="E59" s="12">
        <f t="shared" si="0"/>
        <v>0.55010343576094844</v>
      </c>
      <c r="F59" s="13">
        <v>78317.399999999994</v>
      </c>
      <c r="G59" s="19">
        <f t="shared" si="1"/>
        <v>1.1612119401308012</v>
      </c>
    </row>
    <row r="60" spans="1:7" ht="23.5" thickBot="1" x14ac:dyDescent="0.4">
      <c r="A60" s="10" t="s">
        <v>117</v>
      </c>
      <c r="B60" s="8" t="s">
        <v>50</v>
      </c>
      <c r="C60" s="13">
        <v>77968.100000000006</v>
      </c>
      <c r="D60" s="13">
        <v>57927.8</v>
      </c>
      <c r="E60" s="12">
        <f t="shared" si="0"/>
        <v>0.74296795740822208</v>
      </c>
      <c r="F60" s="13">
        <v>53738.1</v>
      </c>
      <c r="G60" s="19">
        <f t="shared" si="1"/>
        <v>1.0779651681023334</v>
      </c>
    </row>
    <row r="61" spans="1:7" ht="15" thickBot="1" x14ac:dyDescent="0.4">
      <c r="A61" s="10" t="s">
        <v>118</v>
      </c>
      <c r="B61" s="8" t="s">
        <v>51</v>
      </c>
      <c r="C61" s="13">
        <v>1032764.2</v>
      </c>
      <c r="D61" s="13">
        <v>624155.4</v>
      </c>
      <c r="E61" s="12">
        <f t="shared" si="0"/>
        <v>0.6043542175454959</v>
      </c>
      <c r="F61" s="13">
        <v>2545216.7000000002</v>
      </c>
      <c r="G61" s="19">
        <f t="shared" si="1"/>
        <v>0.24522682096184578</v>
      </c>
    </row>
    <row r="62" spans="1:7" ht="15" thickBot="1" x14ac:dyDescent="0.4">
      <c r="A62" s="5">
        <v>1000</v>
      </c>
      <c r="B62" s="6" t="s">
        <v>52</v>
      </c>
      <c r="C62" s="14">
        <f>SUM(C63:C67)</f>
        <v>20652735.800000001</v>
      </c>
      <c r="D62" s="14">
        <f>SUM(D63:D67)</f>
        <v>14809126.5</v>
      </c>
      <c r="E62" s="11">
        <f t="shared" si="0"/>
        <v>0.71705398468323023</v>
      </c>
      <c r="F62" s="14">
        <v>14619927.6</v>
      </c>
      <c r="G62" s="18">
        <f t="shared" si="1"/>
        <v>1.0129411653173988</v>
      </c>
    </row>
    <row r="63" spans="1:7" ht="15" thickBot="1" x14ac:dyDescent="0.4">
      <c r="A63" s="7">
        <v>1001</v>
      </c>
      <c r="B63" s="8" t="s">
        <v>53</v>
      </c>
      <c r="C63" s="13">
        <v>64023.8</v>
      </c>
      <c r="D63" s="13">
        <v>41763.9</v>
      </c>
      <c r="E63" s="12">
        <f t="shared" si="0"/>
        <v>0.65231835661113524</v>
      </c>
      <c r="F63" s="13">
        <v>44833.5</v>
      </c>
      <c r="G63" s="19">
        <f t="shared" si="1"/>
        <v>0.93153334002475829</v>
      </c>
    </row>
    <row r="64" spans="1:7" ht="15" thickBot="1" x14ac:dyDescent="0.4">
      <c r="A64" s="7">
        <v>1002</v>
      </c>
      <c r="B64" s="8" t="s">
        <v>54</v>
      </c>
      <c r="C64" s="13">
        <v>1306107.3</v>
      </c>
      <c r="D64" s="13">
        <v>934254.6</v>
      </c>
      <c r="E64" s="12">
        <f t="shared" si="0"/>
        <v>0.71529697445225204</v>
      </c>
      <c r="F64" s="13">
        <v>867118</v>
      </c>
      <c r="G64" s="19">
        <f t="shared" si="1"/>
        <v>1.0774249871413117</v>
      </c>
    </row>
    <row r="65" spans="1:7" ht="15" thickBot="1" x14ac:dyDescent="0.4">
      <c r="A65" s="7">
        <v>1003</v>
      </c>
      <c r="B65" s="8" t="s">
        <v>55</v>
      </c>
      <c r="C65" s="13">
        <v>11801187.699999999</v>
      </c>
      <c r="D65" s="13">
        <v>8436111.0999999996</v>
      </c>
      <c r="E65" s="12">
        <f t="shared" si="0"/>
        <v>0.71485271774806192</v>
      </c>
      <c r="F65" s="13">
        <v>8721404.5</v>
      </c>
      <c r="G65" s="19">
        <f t="shared" si="1"/>
        <v>0.96728813575840911</v>
      </c>
    </row>
    <row r="66" spans="1:7" ht="15" thickBot="1" x14ac:dyDescent="0.4">
      <c r="A66" s="7">
        <v>1004</v>
      </c>
      <c r="B66" s="8" t="s">
        <v>56</v>
      </c>
      <c r="C66" s="13">
        <v>7206421.7000000002</v>
      </c>
      <c r="D66" s="13">
        <v>5197871</v>
      </c>
      <c r="E66" s="12">
        <f t="shared" si="0"/>
        <v>0.72128321327629219</v>
      </c>
      <c r="F66" s="13">
        <v>4947028.5999999996</v>
      </c>
      <c r="G66" s="19">
        <f t="shared" si="1"/>
        <v>1.0507056700662698</v>
      </c>
    </row>
    <row r="67" spans="1:7" ht="15" thickBot="1" x14ac:dyDescent="0.4">
      <c r="A67" s="7">
        <v>1006</v>
      </c>
      <c r="B67" s="8" t="s">
        <v>57</v>
      </c>
      <c r="C67" s="13">
        <v>274995.3</v>
      </c>
      <c r="D67" s="13">
        <v>199125.9</v>
      </c>
      <c r="E67" s="12">
        <f t="shared" si="0"/>
        <v>0.7241065574575275</v>
      </c>
      <c r="F67" s="13">
        <v>39543</v>
      </c>
      <c r="G67" s="19">
        <f t="shared" si="1"/>
        <v>5.0356801456642133</v>
      </c>
    </row>
    <row r="68" spans="1:7" ht="15" thickBot="1" x14ac:dyDescent="0.4">
      <c r="A68" s="5">
        <v>1100</v>
      </c>
      <c r="B68" s="6" t="s">
        <v>58</v>
      </c>
      <c r="C68" s="14">
        <f>SUM(C69:C71)</f>
        <v>1822104.2</v>
      </c>
      <c r="D68" s="14">
        <f>SUM(D69:D71)</f>
        <v>1471202.9</v>
      </c>
      <c r="E68" s="11">
        <f t="shared" si="0"/>
        <v>0.80741974032001018</v>
      </c>
      <c r="F68" s="14">
        <v>777590.1</v>
      </c>
      <c r="G68" s="18">
        <f t="shared" si="1"/>
        <v>1.8920031260686061</v>
      </c>
    </row>
    <row r="69" spans="1:7" ht="15" thickBot="1" x14ac:dyDescent="0.4">
      <c r="A69" s="7">
        <v>1102</v>
      </c>
      <c r="B69" s="8" t="s">
        <v>59</v>
      </c>
      <c r="C69" s="13">
        <v>1102972.3999999999</v>
      </c>
      <c r="D69" s="13">
        <v>863302.6</v>
      </c>
      <c r="E69" s="12">
        <f t="shared" si="0"/>
        <v>0.78270553279483701</v>
      </c>
      <c r="F69" s="13">
        <v>344701.5</v>
      </c>
      <c r="G69" s="19">
        <v>0</v>
      </c>
    </row>
    <row r="70" spans="1:7" ht="15" thickBot="1" x14ac:dyDescent="0.4">
      <c r="A70" s="7">
        <v>1103</v>
      </c>
      <c r="B70" s="8" t="s">
        <v>60</v>
      </c>
      <c r="C70" s="13">
        <v>656748.19999999995</v>
      </c>
      <c r="D70" s="13">
        <v>559873.6</v>
      </c>
      <c r="E70" s="12">
        <f t="shared" ref="E70:E81" si="2">D70/C70</f>
        <v>0.85249354318748038</v>
      </c>
      <c r="F70" s="13">
        <v>406968.9</v>
      </c>
      <c r="G70" s="19">
        <f t="shared" ref="G70:G81" si="3">D70/F70</f>
        <v>1.375715933084813</v>
      </c>
    </row>
    <row r="71" spans="1:7" ht="23.5" thickBot="1" x14ac:dyDescent="0.4">
      <c r="A71" s="7">
        <v>1105</v>
      </c>
      <c r="B71" s="8" t="s">
        <v>61</v>
      </c>
      <c r="C71" s="13">
        <v>62383.6</v>
      </c>
      <c r="D71" s="13">
        <v>48026.7</v>
      </c>
      <c r="E71" s="12">
        <f t="shared" si="2"/>
        <v>0.76986098910611123</v>
      </c>
      <c r="F71" s="13">
        <v>25919.7</v>
      </c>
      <c r="G71" s="19">
        <f t="shared" si="3"/>
        <v>1.8529033900855332</v>
      </c>
    </row>
    <row r="72" spans="1:7" ht="15" thickBot="1" x14ac:dyDescent="0.4">
      <c r="A72" s="5">
        <v>1200</v>
      </c>
      <c r="B72" s="6" t="s">
        <v>62</v>
      </c>
      <c r="C72" s="14">
        <f>SUM(C73:C75)</f>
        <v>202284.09999999998</v>
      </c>
      <c r="D72" s="14">
        <f>SUM(D73:D75)</f>
        <v>141801.70000000001</v>
      </c>
      <c r="E72" s="11">
        <f t="shared" si="2"/>
        <v>0.70100269867972831</v>
      </c>
      <c r="F72" s="14">
        <v>118587.8</v>
      </c>
      <c r="G72" s="18">
        <f t="shared" si="3"/>
        <v>1.1957528514737605</v>
      </c>
    </row>
    <row r="73" spans="1:7" ht="15" thickBot="1" x14ac:dyDescent="0.4">
      <c r="A73" s="7">
        <v>1201</v>
      </c>
      <c r="B73" s="8" t="s">
        <v>63</v>
      </c>
      <c r="C73" s="13">
        <v>99461.7</v>
      </c>
      <c r="D73" s="13">
        <v>73496.7</v>
      </c>
      <c r="E73" s="12">
        <f t="shared" si="2"/>
        <v>0.73894473953290563</v>
      </c>
      <c r="F73" s="13">
        <v>56649.1</v>
      </c>
      <c r="G73" s="19">
        <f t="shared" si="3"/>
        <v>1.2974027830980546</v>
      </c>
    </row>
    <row r="74" spans="1:7" ht="15" thickBot="1" x14ac:dyDescent="0.4">
      <c r="A74" s="7">
        <v>1202</v>
      </c>
      <c r="B74" s="8" t="s">
        <v>64</v>
      </c>
      <c r="C74" s="13">
        <v>91869.9</v>
      </c>
      <c r="D74" s="13">
        <v>63667.8</v>
      </c>
      <c r="E74" s="12">
        <f t="shared" si="2"/>
        <v>0.69302132689814622</v>
      </c>
      <c r="F74" s="13">
        <v>58125.3</v>
      </c>
      <c r="G74" s="19">
        <f t="shared" si="3"/>
        <v>1.0953543465582114</v>
      </c>
    </row>
    <row r="75" spans="1:7" ht="23.5" thickBot="1" x14ac:dyDescent="0.4">
      <c r="A75" s="7">
        <v>1204</v>
      </c>
      <c r="B75" s="8" t="s">
        <v>65</v>
      </c>
      <c r="C75" s="13">
        <v>10952.5</v>
      </c>
      <c r="D75" s="13">
        <v>4637.2</v>
      </c>
      <c r="E75" s="12">
        <f t="shared" si="2"/>
        <v>0.42339191965304723</v>
      </c>
      <c r="F75" s="13">
        <v>3813.4</v>
      </c>
      <c r="G75" s="19">
        <f t="shared" si="3"/>
        <v>1.2160276918235695</v>
      </c>
    </row>
    <row r="76" spans="1:7" ht="23.5" thickBot="1" x14ac:dyDescent="0.4">
      <c r="A76" s="5">
        <v>1300</v>
      </c>
      <c r="B76" s="6" t="s">
        <v>66</v>
      </c>
      <c r="C76" s="14">
        <v>33279.300000000003</v>
      </c>
      <c r="D76" s="14">
        <v>0</v>
      </c>
      <c r="E76" s="11">
        <f t="shared" si="2"/>
        <v>0</v>
      </c>
      <c r="F76" s="14">
        <v>1676</v>
      </c>
      <c r="G76" s="18">
        <f t="shared" si="3"/>
        <v>0</v>
      </c>
    </row>
    <row r="77" spans="1:7" ht="23.5" thickBot="1" x14ac:dyDescent="0.4">
      <c r="A77" s="7">
        <v>1301</v>
      </c>
      <c r="B77" s="8" t="s">
        <v>67</v>
      </c>
      <c r="C77" s="13">
        <v>33279.300000000003</v>
      </c>
      <c r="D77" s="13">
        <v>0</v>
      </c>
      <c r="E77" s="12">
        <f t="shared" si="2"/>
        <v>0</v>
      </c>
      <c r="F77" s="13">
        <v>1676</v>
      </c>
      <c r="G77" s="19">
        <f t="shared" si="3"/>
        <v>0</v>
      </c>
    </row>
    <row r="78" spans="1:7" ht="35" thickBot="1" x14ac:dyDescent="0.4">
      <c r="A78" s="5">
        <v>1400</v>
      </c>
      <c r="B78" s="6" t="s">
        <v>68</v>
      </c>
      <c r="C78" s="14">
        <f>SUM(C79:C81)</f>
        <v>2444360.2999999998</v>
      </c>
      <c r="D78" s="14">
        <f>SUM(D79:D81)</f>
        <v>1834115.2000000002</v>
      </c>
      <c r="E78" s="11">
        <f t="shared" si="2"/>
        <v>0.75034568349027775</v>
      </c>
      <c r="F78" s="14">
        <v>1790075.7</v>
      </c>
      <c r="G78" s="18">
        <f t="shared" si="3"/>
        <v>1.0246020321933873</v>
      </c>
    </row>
    <row r="79" spans="1:7" ht="35" thickBot="1" x14ac:dyDescent="0.4">
      <c r="A79" s="7">
        <v>1401</v>
      </c>
      <c r="B79" s="8" t="s">
        <v>69</v>
      </c>
      <c r="C79" s="13">
        <v>811248.5</v>
      </c>
      <c r="D79" s="13">
        <v>608436</v>
      </c>
      <c r="E79" s="12">
        <f t="shared" si="2"/>
        <v>0.74999953774953054</v>
      </c>
      <c r="F79" s="13">
        <v>512555.4</v>
      </c>
      <c r="G79" s="19">
        <f t="shared" si="3"/>
        <v>1.1870638764121888</v>
      </c>
    </row>
    <row r="80" spans="1:7" ht="15" thickBot="1" x14ac:dyDescent="0.4">
      <c r="A80" s="7">
        <v>1402</v>
      </c>
      <c r="B80" s="8" t="s">
        <v>70</v>
      </c>
      <c r="C80" s="13">
        <v>38599.699999999997</v>
      </c>
      <c r="D80" s="13">
        <v>32599.1</v>
      </c>
      <c r="E80" s="12">
        <f t="shared" si="2"/>
        <v>0.84454283323445523</v>
      </c>
      <c r="F80" s="13">
        <v>21634.2</v>
      </c>
      <c r="G80" s="19">
        <f t="shared" si="3"/>
        <v>1.5068317756145362</v>
      </c>
    </row>
    <row r="81" spans="1:7" ht="15" thickBot="1" x14ac:dyDescent="0.4">
      <c r="A81" s="7">
        <v>1403</v>
      </c>
      <c r="B81" s="8" t="s">
        <v>71</v>
      </c>
      <c r="C81" s="13">
        <v>1594512.1</v>
      </c>
      <c r="D81" s="13">
        <v>1193080.1000000001</v>
      </c>
      <c r="E81" s="12">
        <f t="shared" si="2"/>
        <v>0.74824148402511337</v>
      </c>
      <c r="F81" s="13">
        <v>1255886.1000000001</v>
      </c>
      <c r="G81" s="19">
        <f t="shared" si="3"/>
        <v>0.9499906878497979</v>
      </c>
    </row>
  </sheetData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70" fitToHeight="0" orientation="portrait" horizontalDpi="4294967294" verticalDpi="4294967294" r:id="rId1"/>
  <rowBreaks count="1" manualBreakCount="1">
    <brk id="4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В3</vt:lpstr>
      <vt:lpstr>В3!Заголовки_для_печати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Григорьева Регина Витальевна</dc:creator>
  <cp:lastModifiedBy>Смирнов Игорь Николаевич</cp:lastModifiedBy>
  <cp:lastPrinted>2022-08-16T12:39:42Z</cp:lastPrinted>
  <dcterms:created xsi:type="dcterms:W3CDTF">2018-04-09T08:39:25Z</dcterms:created>
  <dcterms:modified xsi:type="dcterms:W3CDTF">2022-11-21T14:15:13Z</dcterms:modified>
</cp:coreProperties>
</file>