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40" yWindow="60" windowWidth="13140" windowHeight="11020"/>
  </bookViews>
  <sheets>
    <sheet name="таблица В6" sheetId="2" r:id="rId1"/>
    <sheet name="дотации" sheetId="3" r:id="rId2"/>
    <sheet name="субсидии" sheetId="4" r:id="rId3"/>
    <sheet name="субвенции" sheetId="5" r:id="rId4"/>
    <sheet name="иные" sheetId="6" r:id="rId5"/>
  </sheets>
  <definedNames>
    <definedName name="_xlnm.Print_Titles" localSheetId="1">дотации!$A:$B</definedName>
    <definedName name="_xlnm.Print_Titles" localSheetId="4">иные!$A:$B</definedName>
    <definedName name="_xlnm.Print_Titles" localSheetId="3">субвенции!$A:$B</definedName>
    <definedName name="_xlnm.Print_Titles" localSheetId="2">субсидии!$A:$B</definedName>
    <definedName name="_xlnm.Print_Titles" localSheetId="0">'таблица В6'!$5:$5</definedName>
    <definedName name="_xlnm.Print_Area" localSheetId="1">дотации!$A$2:$N$35</definedName>
    <definedName name="_xlnm.Print_Area" localSheetId="4">иные!$A$1:$AL$35</definedName>
    <definedName name="_xlnm.Print_Area" localSheetId="3">субвенции!$A$2:$CB$35</definedName>
    <definedName name="_xlnm.Print_Area" localSheetId="2">субсидии!$A$1:$IB$36</definedName>
    <definedName name="_xlnm.Print_Area" localSheetId="0">'таблица В6'!$A$1:$F$132</definedName>
  </definedNames>
  <calcPr calcId="145621"/>
</workbook>
</file>

<file path=xl/calcChain.xml><?xml version="1.0" encoding="utf-8"?>
<calcChain xmlns="http://schemas.openxmlformats.org/spreadsheetml/2006/main">
  <c r="D28" i="6" l="1"/>
  <c r="D8" i="6"/>
  <c r="D9" i="6"/>
  <c r="D10" i="6"/>
  <c r="D11" i="6"/>
  <c r="D12" i="6"/>
  <c r="D13" i="6"/>
  <c r="D14" i="6"/>
  <c r="D15" i="6"/>
  <c r="D16" i="6"/>
  <c r="D17" i="6"/>
  <c r="D18" i="6"/>
  <c r="D19" i="6"/>
  <c r="D20" i="6"/>
  <c r="D21" i="6"/>
  <c r="D22" i="6"/>
  <c r="D23" i="6"/>
  <c r="D24" i="6"/>
  <c r="D25" i="6"/>
  <c r="D26" i="6"/>
  <c r="D27" i="6"/>
  <c r="D29" i="6"/>
  <c r="D30" i="6"/>
  <c r="D31" i="6"/>
  <c r="D32" i="6"/>
  <c r="D33" i="6"/>
  <c r="D34" i="6"/>
  <c r="D7" i="6"/>
  <c r="AG35" i="6"/>
  <c r="AH35" i="6"/>
  <c r="AI35" i="6"/>
  <c r="AG28" i="6"/>
  <c r="AH28" i="6"/>
  <c r="AI28" i="6"/>
  <c r="E119" i="2"/>
  <c r="AN28" i="5" l="1"/>
  <c r="AO28" i="5"/>
  <c r="E33" i="4" l="1"/>
  <c r="D33" i="4"/>
  <c r="E32" i="4"/>
  <c r="D32" i="4"/>
  <c r="E31" i="4"/>
  <c r="D31" i="4"/>
  <c r="E30" i="4"/>
  <c r="D30" i="4"/>
  <c r="E29" i="4"/>
  <c r="D29"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E7" i="4"/>
  <c r="D7" i="4"/>
  <c r="HH28" i="4"/>
  <c r="HI28" i="4"/>
  <c r="HJ28" i="4"/>
  <c r="HH6" i="4"/>
  <c r="HH36" i="4" s="1"/>
  <c r="HI6" i="4"/>
  <c r="HI36" i="4" s="1"/>
  <c r="HJ6" i="4"/>
  <c r="HJ36" i="4" s="1"/>
  <c r="AF36" i="4"/>
  <c r="AD28" i="4"/>
  <c r="AE28" i="4"/>
  <c r="AF28" i="4"/>
  <c r="AD6" i="4"/>
  <c r="AD36" i="4" s="1"/>
  <c r="AE6" i="4"/>
  <c r="AF6" i="4"/>
  <c r="EG28" i="4"/>
  <c r="AE36" i="4" l="1"/>
  <c r="C34" i="6" l="1"/>
  <c r="E33" i="6"/>
  <c r="C33" i="6"/>
  <c r="E32" i="6"/>
  <c r="C32" i="6"/>
  <c r="E31" i="6"/>
  <c r="C31" i="6"/>
  <c r="E30" i="6"/>
  <c r="C30" i="6"/>
  <c r="E29" i="6"/>
  <c r="C29" i="6"/>
  <c r="C8" i="6"/>
  <c r="E8" i="6"/>
  <c r="C9" i="6"/>
  <c r="E9" i="6"/>
  <c r="C10" i="6"/>
  <c r="E10" i="6"/>
  <c r="C11" i="6"/>
  <c r="E11" i="6"/>
  <c r="C12" i="6"/>
  <c r="E12" i="6"/>
  <c r="C13" i="6"/>
  <c r="E13" i="6"/>
  <c r="C14" i="6"/>
  <c r="E14" i="6"/>
  <c r="C15" i="6"/>
  <c r="E15" i="6"/>
  <c r="C16" i="6"/>
  <c r="E16" i="6"/>
  <c r="C17" i="6"/>
  <c r="E17" i="6"/>
  <c r="C18" i="6"/>
  <c r="E18" i="6"/>
  <c r="C19" i="6"/>
  <c r="E19" i="6"/>
  <c r="C20" i="6"/>
  <c r="E20" i="6"/>
  <c r="C21" i="6"/>
  <c r="E21" i="6"/>
  <c r="C22" i="6"/>
  <c r="E22" i="6"/>
  <c r="C23" i="6"/>
  <c r="E23" i="6"/>
  <c r="C24" i="6"/>
  <c r="E24" i="6"/>
  <c r="C25" i="6"/>
  <c r="E25" i="6"/>
  <c r="C26" i="6"/>
  <c r="E26" i="6"/>
  <c r="C27" i="6"/>
  <c r="E27" i="6"/>
  <c r="E7" i="6"/>
  <c r="C7" i="6"/>
  <c r="BO28" i="5" l="1"/>
  <c r="BP28" i="5"/>
  <c r="D35" i="4" l="1"/>
  <c r="C35" i="4"/>
  <c r="C33" i="4"/>
  <c r="C32" i="4"/>
  <c r="C31" i="4"/>
  <c r="C30" i="4"/>
  <c r="C29" i="4"/>
  <c r="C21" i="4"/>
  <c r="C22" i="4"/>
  <c r="C23" i="4"/>
  <c r="C24" i="4"/>
  <c r="C25" i="4"/>
  <c r="C26" i="4"/>
  <c r="C27" i="4"/>
  <c r="C8" i="4"/>
  <c r="C9" i="4"/>
  <c r="C10" i="4"/>
  <c r="C11" i="4"/>
  <c r="C12" i="4"/>
  <c r="C13" i="4"/>
  <c r="C14" i="4"/>
  <c r="C15" i="4"/>
  <c r="C16" i="4"/>
  <c r="C17" i="4"/>
  <c r="C18" i="4"/>
  <c r="C19" i="4"/>
  <c r="C20" i="4"/>
  <c r="C7" i="4"/>
  <c r="HT28" i="4" l="1"/>
  <c r="HU28" i="4"/>
  <c r="HV28" i="4"/>
  <c r="HW28" i="4"/>
  <c r="HX28" i="4"/>
  <c r="HY28" i="4"/>
  <c r="HZ28" i="4"/>
  <c r="IA28" i="4"/>
  <c r="IB28" i="4"/>
  <c r="HT6" i="4"/>
  <c r="HT36" i="4" s="1"/>
  <c r="HU6" i="4"/>
  <c r="HV6" i="4"/>
  <c r="HW6" i="4"/>
  <c r="HX6" i="4"/>
  <c r="HX36" i="4" s="1"/>
  <c r="HY6" i="4"/>
  <c r="HZ6" i="4"/>
  <c r="IA6" i="4"/>
  <c r="IB6" i="4"/>
  <c r="IB36" i="4" s="1"/>
  <c r="GP28" i="4"/>
  <c r="GQ28" i="4"/>
  <c r="GR28" i="4"/>
  <c r="GS28" i="4"/>
  <c r="GT28" i="4"/>
  <c r="GU28" i="4"/>
  <c r="GV28" i="4"/>
  <c r="GW28" i="4"/>
  <c r="GX28" i="4"/>
  <c r="GY28" i="4"/>
  <c r="GZ28" i="4"/>
  <c r="HA28" i="4"/>
  <c r="HB28" i="4"/>
  <c r="HC28" i="4"/>
  <c r="HD28" i="4"/>
  <c r="HE28" i="4"/>
  <c r="HF28" i="4"/>
  <c r="HG28" i="4"/>
  <c r="HK28" i="4"/>
  <c r="HL28" i="4"/>
  <c r="HM28" i="4"/>
  <c r="HN28" i="4"/>
  <c r="HO28" i="4"/>
  <c r="HP28" i="4"/>
  <c r="HQ28" i="4"/>
  <c r="HR28" i="4"/>
  <c r="HS28" i="4"/>
  <c r="GP6" i="4"/>
  <c r="GQ6" i="4"/>
  <c r="GR6" i="4"/>
  <c r="GS6" i="4"/>
  <c r="GT6" i="4"/>
  <c r="GU6" i="4"/>
  <c r="GV6" i="4"/>
  <c r="GW6" i="4"/>
  <c r="GX6" i="4"/>
  <c r="GY6" i="4"/>
  <c r="GZ6" i="4"/>
  <c r="HA6" i="4"/>
  <c r="HB6" i="4"/>
  <c r="HC6" i="4"/>
  <c r="HD6" i="4"/>
  <c r="HE6" i="4"/>
  <c r="HF6" i="4"/>
  <c r="HG6" i="4"/>
  <c r="HK6" i="4"/>
  <c r="HL6" i="4"/>
  <c r="HM6" i="4"/>
  <c r="HN6" i="4"/>
  <c r="HO6" i="4"/>
  <c r="HP6" i="4"/>
  <c r="HQ6" i="4"/>
  <c r="HR6" i="4"/>
  <c r="HS6" i="4"/>
  <c r="IA36" i="4" l="1"/>
  <c r="HW36" i="4"/>
  <c r="HV36" i="4"/>
  <c r="HZ36" i="4"/>
  <c r="GW36" i="4"/>
  <c r="HM36" i="4"/>
  <c r="GT36" i="4"/>
  <c r="HY36" i="4"/>
  <c r="HU36" i="4"/>
  <c r="HE36" i="4"/>
  <c r="HQ36" i="4"/>
  <c r="HF36" i="4"/>
  <c r="HP36" i="4"/>
  <c r="HL36" i="4"/>
  <c r="GS36" i="4"/>
  <c r="HS36" i="4"/>
  <c r="HO36" i="4"/>
  <c r="HK36" i="4"/>
  <c r="HD36" i="4"/>
  <c r="GZ36" i="4"/>
  <c r="GV36" i="4"/>
  <c r="HR36" i="4"/>
  <c r="HB36" i="4"/>
  <c r="HG36" i="4"/>
  <c r="HN36" i="4"/>
  <c r="GY36" i="4"/>
  <c r="HA36" i="4"/>
  <c r="HC36" i="4"/>
  <c r="GU36" i="4"/>
  <c r="GX36" i="4"/>
  <c r="GR36" i="4"/>
  <c r="GQ36" i="4"/>
  <c r="GP36" i="4"/>
  <c r="EF28" i="4" l="1"/>
  <c r="E33" i="3" l="1"/>
  <c r="D33" i="3"/>
  <c r="C33" i="3"/>
  <c r="E32" i="3"/>
  <c r="D32" i="3"/>
  <c r="C32" i="3"/>
  <c r="E31" i="3"/>
  <c r="D31" i="3"/>
  <c r="C31" i="3"/>
  <c r="E30" i="3"/>
  <c r="D30" i="3"/>
  <c r="C30" i="3"/>
  <c r="E29" i="3"/>
  <c r="D29" i="3"/>
  <c r="C29" i="3"/>
  <c r="C8" i="3"/>
  <c r="D8" i="3"/>
  <c r="E8" i="3"/>
  <c r="C9" i="3"/>
  <c r="D9" i="3"/>
  <c r="E9" i="3"/>
  <c r="C10" i="3"/>
  <c r="D10" i="3"/>
  <c r="E10" i="3"/>
  <c r="C11" i="3"/>
  <c r="D11" i="3"/>
  <c r="E11" i="3"/>
  <c r="C12" i="3"/>
  <c r="D12" i="3"/>
  <c r="E12" i="3"/>
  <c r="C13" i="3"/>
  <c r="D13" i="3"/>
  <c r="E13" i="3"/>
  <c r="C14" i="3"/>
  <c r="D14" i="3"/>
  <c r="E14" i="3"/>
  <c r="C15" i="3"/>
  <c r="D15" i="3"/>
  <c r="E15" i="3"/>
  <c r="C16" i="3"/>
  <c r="D16" i="3"/>
  <c r="E16" i="3"/>
  <c r="C17" i="3"/>
  <c r="D17" i="3"/>
  <c r="E17" i="3"/>
  <c r="C18" i="3"/>
  <c r="D18" i="3"/>
  <c r="E18" i="3"/>
  <c r="C19" i="3"/>
  <c r="D19" i="3"/>
  <c r="E19" i="3"/>
  <c r="C20" i="3"/>
  <c r="D20" i="3"/>
  <c r="E20" i="3"/>
  <c r="C21" i="3"/>
  <c r="D21" i="3"/>
  <c r="E21" i="3"/>
  <c r="C22" i="3"/>
  <c r="D22" i="3"/>
  <c r="E22" i="3"/>
  <c r="C23" i="3"/>
  <c r="D23" i="3"/>
  <c r="E23" i="3"/>
  <c r="C24" i="3"/>
  <c r="D24" i="3"/>
  <c r="E24" i="3"/>
  <c r="C25" i="3"/>
  <c r="D25" i="3"/>
  <c r="E25" i="3"/>
  <c r="C26" i="3"/>
  <c r="D26" i="3"/>
  <c r="E26" i="3"/>
  <c r="C27" i="3"/>
  <c r="D27" i="3"/>
  <c r="E27" i="3"/>
  <c r="D7" i="3"/>
  <c r="E7" i="3"/>
  <c r="C7" i="3"/>
  <c r="L28" i="3"/>
  <c r="M28" i="3"/>
  <c r="N28" i="3"/>
  <c r="L6" i="3"/>
  <c r="L35" i="3" s="1"/>
  <c r="M6" i="3"/>
  <c r="M35" i="3" s="1"/>
  <c r="N6" i="3"/>
  <c r="N35" i="3" s="1"/>
  <c r="E12" i="2" l="1"/>
  <c r="F12" i="2"/>
  <c r="D12" i="2"/>
  <c r="O28" i="6" l="1"/>
  <c r="P28" i="6"/>
  <c r="Q28" i="6"/>
  <c r="O6" i="6"/>
  <c r="P6" i="6"/>
  <c r="P35" i="6" s="1"/>
  <c r="Q6" i="6"/>
  <c r="AJ28" i="6"/>
  <c r="AJ35" i="6" s="1"/>
  <c r="AK28" i="6"/>
  <c r="AL28" i="6"/>
  <c r="AJ6" i="6"/>
  <c r="AK6" i="6"/>
  <c r="AL6" i="6"/>
  <c r="X28" i="6"/>
  <c r="Y28" i="6"/>
  <c r="Z28" i="6"/>
  <c r="X6" i="6"/>
  <c r="Y6" i="6"/>
  <c r="Z6" i="6"/>
  <c r="U28" i="6"/>
  <c r="V28" i="6"/>
  <c r="W28" i="6"/>
  <c r="U6" i="6"/>
  <c r="V6" i="6"/>
  <c r="W6" i="6"/>
  <c r="AA6" i="6"/>
  <c r="R28" i="6"/>
  <c r="S28" i="6"/>
  <c r="T28" i="6"/>
  <c r="R6" i="6"/>
  <c r="S6" i="6"/>
  <c r="T6" i="6"/>
  <c r="F28" i="6"/>
  <c r="G28" i="6"/>
  <c r="H28" i="6"/>
  <c r="F6" i="6"/>
  <c r="G6" i="6"/>
  <c r="H6" i="6"/>
  <c r="E33" i="5"/>
  <c r="D33" i="5"/>
  <c r="C33" i="5"/>
  <c r="E32" i="5"/>
  <c r="D32" i="5"/>
  <c r="C32" i="5"/>
  <c r="E31" i="5"/>
  <c r="D31" i="5"/>
  <c r="C31" i="5"/>
  <c r="E30" i="5"/>
  <c r="D30" i="5"/>
  <c r="C30" i="5"/>
  <c r="E29" i="5"/>
  <c r="D29" i="5"/>
  <c r="C29" i="5"/>
  <c r="C20" i="5"/>
  <c r="D20" i="5"/>
  <c r="E20" i="5"/>
  <c r="C21" i="5"/>
  <c r="D21" i="5"/>
  <c r="E21" i="5"/>
  <c r="C22" i="5"/>
  <c r="D22" i="5"/>
  <c r="E22" i="5"/>
  <c r="C23" i="5"/>
  <c r="D23" i="5"/>
  <c r="E23" i="5"/>
  <c r="C24" i="5"/>
  <c r="D24" i="5"/>
  <c r="E24" i="5"/>
  <c r="C25" i="5"/>
  <c r="D25" i="5"/>
  <c r="E25" i="5"/>
  <c r="C26" i="5"/>
  <c r="D26" i="5"/>
  <c r="E26" i="5"/>
  <c r="C27" i="5"/>
  <c r="D27" i="5"/>
  <c r="E27" i="5"/>
  <c r="C8" i="5"/>
  <c r="D8" i="5"/>
  <c r="E8" i="5"/>
  <c r="C9" i="5"/>
  <c r="D9" i="5"/>
  <c r="E9" i="5"/>
  <c r="C10" i="5"/>
  <c r="D10" i="5"/>
  <c r="E10" i="5"/>
  <c r="C11" i="5"/>
  <c r="D11" i="5"/>
  <c r="E11" i="5"/>
  <c r="C12" i="5"/>
  <c r="D12" i="5"/>
  <c r="E12" i="5"/>
  <c r="C13" i="5"/>
  <c r="D13" i="5"/>
  <c r="E13" i="5"/>
  <c r="C14" i="5"/>
  <c r="D14" i="5"/>
  <c r="E14" i="5"/>
  <c r="C15" i="5"/>
  <c r="D15" i="5"/>
  <c r="E15" i="5"/>
  <c r="C16" i="5"/>
  <c r="D16" i="5"/>
  <c r="E16" i="5"/>
  <c r="C17" i="5"/>
  <c r="D17" i="5"/>
  <c r="E17" i="5"/>
  <c r="C18" i="5"/>
  <c r="D18" i="5"/>
  <c r="E18" i="5"/>
  <c r="C19" i="5"/>
  <c r="D19" i="5"/>
  <c r="E19" i="5"/>
  <c r="D7" i="5"/>
  <c r="E7" i="5"/>
  <c r="C7" i="5"/>
  <c r="BQ28" i="5"/>
  <c r="BR28" i="5"/>
  <c r="BS28" i="5"/>
  <c r="BQ6" i="5"/>
  <c r="BR6" i="5"/>
  <c r="BS6" i="5"/>
  <c r="O35" i="6" l="1"/>
  <c r="Q35" i="6"/>
  <c r="BS35" i="5"/>
  <c r="AL35" i="6"/>
  <c r="Z35" i="6"/>
  <c r="Y35" i="6"/>
  <c r="W35" i="6"/>
  <c r="X35" i="6"/>
  <c r="AK35" i="6"/>
  <c r="V35" i="6"/>
  <c r="S35" i="6"/>
  <c r="U35" i="6"/>
  <c r="G35" i="6"/>
  <c r="T35" i="6"/>
  <c r="H35" i="6"/>
  <c r="R35" i="6"/>
  <c r="F35" i="6"/>
  <c r="BR35" i="5"/>
  <c r="BQ35" i="5"/>
  <c r="BK28" i="5"/>
  <c r="BL28" i="5"/>
  <c r="BM28" i="5"/>
  <c r="BK6" i="5"/>
  <c r="BL6" i="5"/>
  <c r="BM6" i="5"/>
  <c r="BM35" i="5" l="1"/>
  <c r="BK35" i="5"/>
  <c r="BL35" i="5"/>
  <c r="BH28" i="5"/>
  <c r="BI28" i="5"/>
  <c r="BJ28" i="5"/>
  <c r="BH6" i="5"/>
  <c r="BI6" i="5"/>
  <c r="BJ6" i="5"/>
  <c r="BE28" i="5"/>
  <c r="BF28" i="5"/>
  <c r="BG28" i="5"/>
  <c r="BE6" i="5"/>
  <c r="BF6" i="5"/>
  <c r="BG6" i="5"/>
  <c r="AY28" i="5"/>
  <c r="AZ28" i="5"/>
  <c r="BA28" i="5"/>
  <c r="BB28" i="5"/>
  <c r="BC28" i="5"/>
  <c r="BD28" i="5"/>
  <c r="AY6" i="5"/>
  <c r="AZ6" i="5"/>
  <c r="BA6" i="5"/>
  <c r="BB6" i="5"/>
  <c r="BC6" i="5"/>
  <c r="BD6" i="5"/>
  <c r="AJ28" i="5"/>
  <c r="AK28" i="5"/>
  <c r="AL28" i="5"/>
  <c r="AJ6" i="5"/>
  <c r="AK6" i="5"/>
  <c r="AL6" i="5"/>
  <c r="AG28" i="5"/>
  <c r="AH28" i="5"/>
  <c r="AI28" i="5"/>
  <c r="AG6" i="5"/>
  <c r="AH6" i="5"/>
  <c r="AI6" i="5"/>
  <c r="AD28" i="5"/>
  <c r="AE28" i="5"/>
  <c r="AF28" i="5"/>
  <c r="AD6" i="5"/>
  <c r="AE6" i="5"/>
  <c r="AF6" i="5"/>
  <c r="O28" i="5"/>
  <c r="P28" i="5"/>
  <c r="Q28" i="5"/>
  <c r="O6" i="5"/>
  <c r="P6" i="5"/>
  <c r="Q6" i="5"/>
  <c r="I6" i="5"/>
  <c r="J6" i="5"/>
  <c r="K6" i="5"/>
  <c r="I28" i="5"/>
  <c r="J28" i="5"/>
  <c r="K28" i="5"/>
  <c r="BJ35" i="5" l="1"/>
  <c r="BF35" i="5"/>
  <c r="BG35" i="5"/>
  <c r="BH35" i="5"/>
  <c r="BE35" i="5"/>
  <c r="BI35" i="5"/>
  <c r="BB35" i="5"/>
  <c r="AK35" i="5"/>
  <c r="BC35" i="5"/>
  <c r="BD35" i="5"/>
  <c r="AY35" i="5"/>
  <c r="BA35" i="5"/>
  <c r="AZ35" i="5"/>
  <c r="AH35" i="5"/>
  <c r="AL35" i="5"/>
  <c r="AJ35" i="5"/>
  <c r="AD35" i="5"/>
  <c r="AI35" i="5"/>
  <c r="AF35" i="5"/>
  <c r="AG35" i="5"/>
  <c r="O35" i="5"/>
  <c r="K35" i="5"/>
  <c r="Q35" i="5"/>
  <c r="AE35" i="5"/>
  <c r="P35" i="5"/>
  <c r="I35" i="5"/>
  <c r="J35" i="5"/>
  <c r="F77" i="4" l="1"/>
  <c r="F78" i="4"/>
  <c r="F80" i="4"/>
  <c r="F79" i="4"/>
  <c r="DD28" i="4"/>
  <c r="DE28" i="4"/>
  <c r="DF28" i="4"/>
  <c r="DD6" i="4"/>
  <c r="DE6" i="4"/>
  <c r="DF6" i="4"/>
  <c r="GG6" i="4"/>
  <c r="GH6" i="4"/>
  <c r="GI6" i="4"/>
  <c r="GI28" i="4"/>
  <c r="GG28" i="4"/>
  <c r="GH28" i="4"/>
  <c r="GH36" i="4" s="1"/>
  <c r="FI28" i="4"/>
  <c r="FJ28" i="4"/>
  <c r="FK28" i="4"/>
  <c r="FL28" i="4"/>
  <c r="FM28" i="4"/>
  <c r="FN28" i="4"/>
  <c r="FO28" i="4"/>
  <c r="FP28" i="4"/>
  <c r="FQ28" i="4"/>
  <c r="FR28" i="4"/>
  <c r="FS28" i="4"/>
  <c r="FT28" i="4"/>
  <c r="FU28" i="4"/>
  <c r="FV28" i="4"/>
  <c r="FW28" i="4"/>
  <c r="FX28" i="4"/>
  <c r="FY28" i="4"/>
  <c r="FZ28" i="4"/>
  <c r="GA28" i="4"/>
  <c r="GB28" i="4"/>
  <c r="GC28" i="4"/>
  <c r="GD28" i="4"/>
  <c r="GE28" i="4"/>
  <c r="GF28" i="4"/>
  <c r="FI6" i="4"/>
  <c r="FI36" i="4" s="1"/>
  <c r="FJ6" i="4"/>
  <c r="FK6" i="4"/>
  <c r="FK36" i="4" s="1"/>
  <c r="FL6" i="4"/>
  <c r="FM6" i="4"/>
  <c r="FN6" i="4"/>
  <c r="FO6" i="4"/>
  <c r="FO36" i="4" s="1"/>
  <c r="FP6" i="4"/>
  <c r="FQ6" i="4"/>
  <c r="FR6" i="4"/>
  <c r="FS6" i="4"/>
  <c r="FT6" i="4"/>
  <c r="FU6" i="4"/>
  <c r="FV6" i="4"/>
  <c r="FW6" i="4"/>
  <c r="FW36" i="4" s="1"/>
  <c r="FX6" i="4"/>
  <c r="FX36" i="4" s="1"/>
  <c r="FY6" i="4"/>
  <c r="FY36" i="4" s="1"/>
  <c r="FZ6" i="4"/>
  <c r="FZ36" i="4" s="1"/>
  <c r="GA6" i="4"/>
  <c r="GB6" i="4"/>
  <c r="GC6" i="4"/>
  <c r="GD6" i="4"/>
  <c r="GD36" i="4" s="1"/>
  <c r="GE6" i="4"/>
  <c r="GF6" i="4"/>
  <c r="ET28" i="4"/>
  <c r="EQ28" i="4"/>
  <c r="ER28" i="4"/>
  <c r="ES28" i="4"/>
  <c r="EU28" i="4"/>
  <c r="EV28" i="4"/>
  <c r="EW28" i="4"/>
  <c r="EX28" i="4"/>
  <c r="EY28" i="4"/>
  <c r="EZ28" i="4"/>
  <c r="FA28" i="4"/>
  <c r="FB28" i="4"/>
  <c r="FC28" i="4"/>
  <c r="FD28" i="4"/>
  <c r="FE28" i="4"/>
  <c r="FF28" i="4"/>
  <c r="FG28" i="4"/>
  <c r="FH28" i="4"/>
  <c r="EQ6" i="4"/>
  <c r="ER6" i="4"/>
  <c r="ES6" i="4"/>
  <c r="ET6" i="4"/>
  <c r="EU6" i="4"/>
  <c r="EV6" i="4"/>
  <c r="EW6" i="4"/>
  <c r="EX6" i="4"/>
  <c r="EY6" i="4"/>
  <c r="EZ6" i="4"/>
  <c r="FA6" i="4"/>
  <c r="FB6" i="4"/>
  <c r="FC6" i="4"/>
  <c r="FD6" i="4"/>
  <c r="FE6" i="4"/>
  <c r="FF6" i="4"/>
  <c r="FG6" i="4"/>
  <c r="FH6" i="4"/>
  <c r="EB28" i="4"/>
  <c r="EC28" i="4"/>
  <c r="ED28" i="4"/>
  <c r="EE28" i="4"/>
  <c r="EH28" i="4"/>
  <c r="EI28" i="4"/>
  <c r="EJ28" i="4"/>
  <c r="EK28" i="4"/>
  <c r="EL28" i="4"/>
  <c r="EM28" i="4"/>
  <c r="EN28" i="4"/>
  <c r="EO28" i="4"/>
  <c r="EP28" i="4"/>
  <c r="EB6" i="4"/>
  <c r="EC6" i="4"/>
  <c r="ED6" i="4"/>
  <c r="EE6" i="4"/>
  <c r="EF6" i="4"/>
  <c r="EG6" i="4"/>
  <c r="EH6" i="4"/>
  <c r="EI6" i="4"/>
  <c r="EJ6" i="4"/>
  <c r="EK6" i="4"/>
  <c r="EL6" i="4"/>
  <c r="EM6" i="4"/>
  <c r="EN6" i="4"/>
  <c r="EO6" i="4"/>
  <c r="EP6" i="4"/>
  <c r="DG6" i="4"/>
  <c r="DH6" i="4"/>
  <c r="DI6" i="4"/>
  <c r="DJ6" i="4"/>
  <c r="DK6" i="4"/>
  <c r="DL6" i="4"/>
  <c r="DM6" i="4"/>
  <c r="DN6" i="4"/>
  <c r="DO6" i="4"/>
  <c r="DP6" i="4"/>
  <c r="DQ6" i="4"/>
  <c r="DR6" i="4"/>
  <c r="DS6" i="4"/>
  <c r="DT6" i="4"/>
  <c r="DU6" i="4"/>
  <c r="DV6" i="4"/>
  <c r="DW6" i="4"/>
  <c r="DX6" i="4"/>
  <c r="DY6" i="4"/>
  <c r="DZ6" i="4"/>
  <c r="EA6" i="4"/>
  <c r="EA28" i="4"/>
  <c r="DG28" i="4"/>
  <c r="DH28" i="4"/>
  <c r="DI28" i="4"/>
  <c r="DJ28" i="4"/>
  <c r="DK28" i="4"/>
  <c r="DL28" i="4"/>
  <c r="DM28" i="4"/>
  <c r="DN28" i="4"/>
  <c r="DO28" i="4"/>
  <c r="DP28" i="4"/>
  <c r="DQ28" i="4"/>
  <c r="DR28" i="4"/>
  <c r="DS28" i="4"/>
  <c r="DT28" i="4"/>
  <c r="DU28" i="4"/>
  <c r="DV28" i="4"/>
  <c r="DW28" i="4"/>
  <c r="DX28" i="4"/>
  <c r="DY28" i="4"/>
  <c r="DZ28" i="4"/>
  <c r="GE36" i="4" l="1"/>
  <c r="FJ36" i="4"/>
  <c r="DF36" i="4"/>
  <c r="GF36" i="4"/>
  <c r="FU36" i="4"/>
  <c r="FN36" i="4"/>
  <c r="FM36" i="4"/>
  <c r="DE36" i="4"/>
  <c r="DD36" i="4"/>
  <c r="EQ36" i="4"/>
  <c r="EA36" i="4"/>
  <c r="EY36" i="4"/>
  <c r="FF36" i="4"/>
  <c r="FB36" i="4"/>
  <c r="ET36" i="4"/>
  <c r="ES36" i="4"/>
  <c r="FV36" i="4"/>
  <c r="GG36" i="4"/>
  <c r="EG36" i="4"/>
  <c r="FH36" i="4"/>
  <c r="GI36" i="4"/>
  <c r="EM36" i="4"/>
  <c r="EH36" i="4"/>
  <c r="ED36" i="4"/>
  <c r="FE36" i="4"/>
  <c r="EW36" i="4"/>
  <c r="EU36" i="4"/>
  <c r="EE36" i="4"/>
  <c r="DY36" i="4"/>
  <c r="DU36" i="4"/>
  <c r="EN36" i="4"/>
  <c r="FD36" i="4"/>
  <c r="EV36" i="4"/>
  <c r="ER36" i="4"/>
  <c r="EI36" i="4"/>
  <c r="EB36" i="4"/>
  <c r="EX36" i="4"/>
  <c r="GC36" i="4"/>
  <c r="FR36" i="4"/>
  <c r="FC36" i="4"/>
  <c r="GB36" i="4"/>
  <c r="FT36" i="4"/>
  <c r="EO36" i="4"/>
  <c r="GA36" i="4"/>
  <c r="FS36" i="4"/>
  <c r="FQ36" i="4"/>
  <c r="FP36" i="4"/>
  <c r="FL36" i="4"/>
  <c r="FG36" i="4"/>
  <c r="FA36" i="4"/>
  <c r="EZ36" i="4"/>
  <c r="EK36" i="4"/>
  <c r="EC36" i="4"/>
  <c r="DN36" i="4"/>
  <c r="EJ36" i="4"/>
  <c r="EP36" i="4"/>
  <c r="EL36" i="4"/>
  <c r="EF36" i="4"/>
  <c r="DX36" i="4"/>
  <c r="DT36" i="4"/>
  <c r="DP36" i="4"/>
  <c r="DH36" i="4"/>
  <c r="DS36" i="4"/>
  <c r="DO36" i="4"/>
  <c r="DG36" i="4"/>
  <c r="DZ36" i="4"/>
  <c r="DV36" i="4"/>
  <c r="DR36" i="4"/>
  <c r="DL36" i="4"/>
  <c r="DW36" i="4"/>
  <c r="DK36" i="4"/>
  <c r="DQ36" i="4"/>
  <c r="DM36" i="4"/>
  <c r="DJ36" i="4"/>
  <c r="DI36" i="4"/>
  <c r="CU28" i="4"/>
  <c r="CR28" i="4"/>
  <c r="CS28" i="4"/>
  <c r="CT28" i="4"/>
  <c r="CV28" i="4"/>
  <c r="CW28" i="4"/>
  <c r="CX28" i="4"/>
  <c r="CY28" i="4"/>
  <c r="CZ28" i="4"/>
  <c r="DA28" i="4"/>
  <c r="DB28" i="4"/>
  <c r="DC28" i="4"/>
  <c r="CR6" i="4"/>
  <c r="CS6" i="4"/>
  <c r="CT6" i="4"/>
  <c r="CU6" i="4"/>
  <c r="CV6" i="4"/>
  <c r="CW6" i="4"/>
  <c r="CX6" i="4"/>
  <c r="CY6" i="4"/>
  <c r="CZ6" i="4"/>
  <c r="DA6" i="4"/>
  <c r="DB6" i="4"/>
  <c r="DC6" i="4"/>
  <c r="CF6" i="4"/>
  <c r="CG6" i="4"/>
  <c r="CH6" i="4"/>
  <c r="CI6" i="4"/>
  <c r="CJ6" i="4"/>
  <c r="CK6" i="4"/>
  <c r="CL6" i="4"/>
  <c r="CM6" i="4"/>
  <c r="CN6" i="4"/>
  <c r="CO6" i="4"/>
  <c r="CP6" i="4"/>
  <c r="CQ6" i="4"/>
  <c r="CF28" i="4"/>
  <c r="CF36" i="4" s="1"/>
  <c r="CG28" i="4"/>
  <c r="CH28" i="4"/>
  <c r="CI28" i="4"/>
  <c r="CI36" i="4" s="1"/>
  <c r="CJ28" i="4"/>
  <c r="CK28" i="4"/>
  <c r="CL28" i="4"/>
  <c r="CM28" i="4"/>
  <c r="CN28" i="4"/>
  <c r="CO28" i="4"/>
  <c r="CO36" i="4" s="1"/>
  <c r="CP28" i="4"/>
  <c r="CQ28" i="4"/>
  <c r="CQ36" i="4" s="1"/>
  <c r="BZ28" i="4"/>
  <c r="CA28" i="4"/>
  <c r="CB28" i="4"/>
  <c r="BZ6" i="4"/>
  <c r="CA6" i="4"/>
  <c r="CB6" i="4"/>
  <c r="BK6" i="4"/>
  <c r="BL6" i="4"/>
  <c r="BM6" i="4"/>
  <c r="BK28" i="4"/>
  <c r="BL28" i="4"/>
  <c r="BM28" i="4"/>
  <c r="BN28" i="4"/>
  <c r="BO28" i="4"/>
  <c r="BP28" i="4"/>
  <c r="BQ28" i="4"/>
  <c r="BR28" i="4"/>
  <c r="BS28" i="4"/>
  <c r="BT28" i="4"/>
  <c r="BU28" i="4"/>
  <c r="BV28" i="4"/>
  <c r="BW28" i="4"/>
  <c r="BX28" i="4"/>
  <c r="BY28" i="4"/>
  <c r="BN6" i="4"/>
  <c r="BN36" i="4" s="1"/>
  <c r="BO6" i="4"/>
  <c r="BP6" i="4"/>
  <c r="BQ6" i="4"/>
  <c r="BQ36" i="4" s="1"/>
  <c r="BR6" i="4"/>
  <c r="BS6" i="4"/>
  <c r="BS36" i="4" s="1"/>
  <c r="BT6" i="4"/>
  <c r="BU6" i="4"/>
  <c r="BV6" i="4"/>
  <c r="BV36" i="4" s="1"/>
  <c r="BW6" i="4"/>
  <c r="BX6" i="4"/>
  <c r="BY6" i="4"/>
  <c r="BE28" i="4"/>
  <c r="BF28" i="4"/>
  <c r="BG28" i="4"/>
  <c r="BH28" i="4"/>
  <c r="BI28" i="4"/>
  <c r="BJ28" i="4"/>
  <c r="BE6" i="4"/>
  <c r="BF6" i="4"/>
  <c r="BG6" i="4"/>
  <c r="BH6" i="4"/>
  <c r="BI6" i="4"/>
  <c r="BJ6" i="4"/>
  <c r="BB6" i="4"/>
  <c r="BC6" i="4"/>
  <c r="BD6" i="4"/>
  <c r="BB28" i="4"/>
  <c r="BC28" i="4"/>
  <c r="BD28" i="4"/>
  <c r="AV6" i="4"/>
  <c r="AW6" i="4"/>
  <c r="AX6" i="4"/>
  <c r="AY6" i="4"/>
  <c r="AZ6" i="4"/>
  <c r="BA6" i="4"/>
  <c r="AV28" i="4"/>
  <c r="AW28" i="4"/>
  <c r="AX28" i="4"/>
  <c r="AY28" i="4"/>
  <c r="AZ28" i="4"/>
  <c r="BA28" i="4"/>
  <c r="CC28" i="4"/>
  <c r="AP28" i="4"/>
  <c r="AQ28" i="4"/>
  <c r="AR28" i="4"/>
  <c r="AS28" i="4"/>
  <c r="AT28" i="4"/>
  <c r="AU28" i="4"/>
  <c r="AP6" i="4"/>
  <c r="AQ6" i="4"/>
  <c r="AR6" i="4"/>
  <c r="AS6" i="4"/>
  <c r="AT6" i="4"/>
  <c r="AU6" i="4"/>
  <c r="AM28" i="4"/>
  <c r="AN28" i="4"/>
  <c r="AO28" i="4"/>
  <c r="AM6" i="4"/>
  <c r="AN6" i="4"/>
  <c r="AO6" i="4"/>
  <c r="CC6" i="4"/>
  <c r="CD6" i="4"/>
  <c r="CE6" i="4"/>
  <c r="CD28" i="4"/>
  <c r="CE28" i="4"/>
  <c r="F28" i="3"/>
  <c r="DC36" i="4" l="1"/>
  <c r="CY36" i="4"/>
  <c r="CX36" i="4"/>
  <c r="DA36" i="4"/>
  <c r="BW36" i="4"/>
  <c r="BX36" i="4"/>
  <c r="BP36" i="4"/>
  <c r="BO36" i="4"/>
  <c r="CC36" i="4"/>
  <c r="BY36" i="4"/>
  <c r="BR36" i="4"/>
  <c r="DB36" i="4"/>
  <c r="CR36" i="4"/>
  <c r="CA36" i="4"/>
  <c r="CS36" i="4"/>
  <c r="BH36" i="4"/>
  <c r="CB36" i="4"/>
  <c r="CT36" i="4"/>
  <c r="CL36" i="4"/>
  <c r="CH36" i="4"/>
  <c r="CZ36" i="4"/>
  <c r="CV36" i="4"/>
  <c r="CW36" i="4"/>
  <c r="CU36" i="4"/>
  <c r="BL36" i="4"/>
  <c r="BZ36" i="4"/>
  <c r="CP36" i="4"/>
  <c r="CM36" i="4"/>
  <c r="CN36" i="4"/>
  <c r="CK36" i="4"/>
  <c r="CJ36" i="4"/>
  <c r="CG36" i="4"/>
  <c r="BU36" i="4"/>
  <c r="BM36" i="4"/>
  <c r="BT36" i="4"/>
  <c r="BK36" i="4"/>
  <c r="BF36" i="4"/>
  <c r="AR36" i="4"/>
  <c r="AP36" i="4"/>
  <c r="AX36" i="4"/>
  <c r="BE36" i="4"/>
  <c r="BI36" i="4"/>
  <c r="BG36" i="4"/>
  <c r="BJ36" i="4"/>
  <c r="AW36" i="4"/>
  <c r="AV36" i="4"/>
  <c r="BB36" i="4"/>
  <c r="BD36" i="4"/>
  <c r="BC36" i="4"/>
  <c r="BA36" i="4"/>
  <c r="AZ36" i="4"/>
  <c r="AY36" i="4"/>
  <c r="AO36" i="4"/>
  <c r="AQ36" i="4"/>
  <c r="AN36" i="4"/>
  <c r="AM36" i="4"/>
  <c r="AT36" i="4"/>
  <c r="AU36" i="4"/>
  <c r="AS36" i="4"/>
  <c r="CE36" i="4"/>
  <c r="CD36" i="4"/>
  <c r="F119" i="2" l="1"/>
  <c r="D119" i="2"/>
  <c r="I6" i="6" l="1"/>
  <c r="J6" i="6"/>
  <c r="K6" i="6"/>
  <c r="L6" i="6"/>
  <c r="M6" i="6"/>
  <c r="N6" i="6"/>
  <c r="AB6" i="6"/>
  <c r="AC6" i="6"/>
  <c r="AD6" i="6"/>
  <c r="AE6" i="6"/>
  <c r="AF6" i="6"/>
  <c r="F28" i="5" l="1"/>
  <c r="G28" i="5"/>
  <c r="H28" i="5"/>
  <c r="L28" i="5"/>
  <c r="M28" i="5"/>
  <c r="N28" i="5"/>
  <c r="R28" i="5"/>
  <c r="S28" i="5"/>
  <c r="T28" i="5"/>
  <c r="U28" i="5"/>
  <c r="V28" i="5"/>
  <c r="W28" i="5"/>
  <c r="X28" i="5"/>
  <c r="Y28" i="5"/>
  <c r="Z28" i="5"/>
  <c r="AA28" i="5"/>
  <c r="AB28" i="5"/>
  <c r="AC28" i="5"/>
  <c r="AM28" i="5"/>
  <c r="AP28" i="5"/>
  <c r="AQ28" i="5"/>
  <c r="AR28" i="5"/>
  <c r="AS28" i="5"/>
  <c r="AT28" i="5"/>
  <c r="AU28" i="5"/>
  <c r="AV28" i="5"/>
  <c r="AW28" i="5"/>
  <c r="AX28" i="5"/>
  <c r="BN28" i="5"/>
  <c r="BT28" i="5"/>
  <c r="BU28" i="5"/>
  <c r="BV28" i="5"/>
  <c r="BW28" i="5"/>
  <c r="BX28" i="5"/>
  <c r="BY28" i="5"/>
  <c r="BZ28" i="5"/>
  <c r="CA28" i="5"/>
  <c r="CB28" i="5"/>
  <c r="F6" i="5"/>
  <c r="G6" i="5"/>
  <c r="H6" i="5"/>
  <c r="L6" i="5"/>
  <c r="M6" i="5"/>
  <c r="N6" i="5"/>
  <c r="R6" i="5"/>
  <c r="S6" i="5"/>
  <c r="T6" i="5"/>
  <c r="T35" i="5" s="1"/>
  <c r="U6" i="5"/>
  <c r="V6" i="5"/>
  <c r="W6" i="5"/>
  <c r="X6" i="5"/>
  <c r="Y6" i="5"/>
  <c r="Z6" i="5"/>
  <c r="AA6" i="5"/>
  <c r="AB6" i="5"/>
  <c r="AB35" i="5" s="1"/>
  <c r="AC6" i="5"/>
  <c r="AM6" i="5"/>
  <c r="AN6" i="5"/>
  <c r="AO6" i="5"/>
  <c r="AO35" i="5" s="1"/>
  <c r="AP6" i="5"/>
  <c r="AQ6" i="5"/>
  <c r="AR6" i="5"/>
  <c r="AS6" i="5"/>
  <c r="AT6" i="5"/>
  <c r="AU6" i="5"/>
  <c r="AV6" i="5"/>
  <c r="AW6" i="5"/>
  <c r="AX6" i="5"/>
  <c r="BN6" i="5"/>
  <c r="BO6" i="5"/>
  <c r="BP6" i="5"/>
  <c r="BT6" i="5"/>
  <c r="BU6" i="5"/>
  <c r="BV6" i="5"/>
  <c r="BW6" i="5"/>
  <c r="BX6" i="5"/>
  <c r="BY6" i="5"/>
  <c r="BZ6" i="5"/>
  <c r="CA6" i="5"/>
  <c r="CB6" i="5"/>
  <c r="X35" i="5" l="1"/>
  <c r="CB35" i="5"/>
  <c r="BX35" i="5"/>
  <c r="AX35" i="5"/>
  <c r="AC35" i="5"/>
  <c r="Y35" i="5"/>
  <c r="G35" i="5"/>
  <c r="BY35" i="5"/>
  <c r="BU35" i="5"/>
  <c r="BT35" i="5"/>
  <c r="BN35" i="5"/>
  <c r="AT35" i="5"/>
  <c r="AP35" i="5"/>
  <c r="AU35" i="5"/>
  <c r="U35" i="5"/>
  <c r="CA35" i="5"/>
  <c r="BW35" i="5"/>
  <c r="BP35" i="5"/>
  <c r="AW35" i="5"/>
  <c r="AS35" i="5"/>
  <c r="AR35" i="5"/>
  <c r="AN35" i="5"/>
  <c r="AA35" i="5"/>
  <c r="W35" i="5"/>
  <c r="S35" i="5"/>
  <c r="BZ35" i="5"/>
  <c r="BV35" i="5"/>
  <c r="BO35" i="5"/>
  <c r="AV35" i="5"/>
  <c r="AQ35" i="5"/>
  <c r="AM35" i="5"/>
  <c r="Z35" i="5"/>
  <c r="V35" i="5"/>
  <c r="R35" i="5"/>
  <c r="N35" i="5"/>
  <c r="M35" i="5"/>
  <c r="L35" i="5"/>
  <c r="H35" i="5"/>
  <c r="F35" i="5"/>
  <c r="I28" i="6"/>
  <c r="E28" i="6"/>
  <c r="D92" i="2"/>
  <c r="C28" i="6" l="1"/>
  <c r="C28" i="4"/>
  <c r="E28" i="4"/>
  <c r="D28" i="4"/>
  <c r="F6" i="4"/>
  <c r="G6" i="4"/>
  <c r="H6" i="4"/>
  <c r="I6" i="4"/>
  <c r="J6" i="4"/>
  <c r="K6" i="4"/>
  <c r="L6" i="4"/>
  <c r="M6" i="4"/>
  <c r="N6" i="4"/>
  <c r="O6" i="4"/>
  <c r="P6" i="4"/>
  <c r="Q6" i="4"/>
  <c r="R6" i="4"/>
  <c r="S6" i="4"/>
  <c r="T6" i="4"/>
  <c r="U6" i="4"/>
  <c r="V6" i="4"/>
  <c r="W6" i="4"/>
  <c r="X6" i="4"/>
  <c r="Y6" i="4"/>
  <c r="Z6" i="4"/>
  <c r="AA6" i="4"/>
  <c r="AB6" i="4"/>
  <c r="AC6" i="4"/>
  <c r="AG6" i="4"/>
  <c r="AH6" i="4"/>
  <c r="AI6" i="4"/>
  <c r="AJ6" i="4"/>
  <c r="AK6" i="4"/>
  <c r="AL6" i="4"/>
  <c r="GJ6" i="4"/>
  <c r="GK6" i="4"/>
  <c r="GL6" i="4"/>
  <c r="GM6" i="4"/>
  <c r="GN6" i="4"/>
  <c r="GO6" i="4"/>
  <c r="F28" i="4"/>
  <c r="G28" i="4"/>
  <c r="H28" i="4"/>
  <c r="I28" i="4"/>
  <c r="J28" i="4"/>
  <c r="K28" i="4"/>
  <c r="L28" i="4"/>
  <c r="M28" i="4"/>
  <c r="N28" i="4"/>
  <c r="O28" i="4"/>
  <c r="P28" i="4"/>
  <c r="Q28" i="4"/>
  <c r="R28" i="4"/>
  <c r="S28" i="4"/>
  <c r="T28" i="4"/>
  <c r="U28" i="4"/>
  <c r="V28" i="4"/>
  <c r="W28" i="4"/>
  <c r="X28" i="4"/>
  <c r="Y28" i="4"/>
  <c r="Z28" i="4"/>
  <c r="AA28" i="4"/>
  <c r="AB28" i="4"/>
  <c r="AC28" i="4"/>
  <c r="AG28" i="4"/>
  <c r="AH28" i="4"/>
  <c r="AI28" i="4"/>
  <c r="AJ28" i="4"/>
  <c r="AK28" i="4"/>
  <c r="AL28" i="4"/>
  <c r="GJ28" i="4"/>
  <c r="GK28" i="4"/>
  <c r="GL28" i="4"/>
  <c r="GM28" i="4"/>
  <c r="GN28" i="4"/>
  <c r="GO28" i="4"/>
  <c r="D6" i="2"/>
  <c r="I35" i="6"/>
  <c r="J28" i="6"/>
  <c r="K28" i="6"/>
  <c r="L28" i="6"/>
  <c r="L35" i="6" s="1"/>
  <c r="M28" i="6"/>
  <c r="N28" i="6"/>
  <c r="AA28" i="6"/>
  <c r="AA35" i="6" s="1"/>
  <c r="AB28" i="6"/>
  <c r="AB35" i="6" s="1"/>
  <c r="AC28" i="6"/>
  <c r="AD28" i="6"/>
  <c r="AE28" i="6"/>
  <c r="AE35" i="6" s="1"/>
  <c r="AF28" i="6"/>
  <c r="AF35" i="6" s="1"/>
  <c r="D132" i="2" l="1"/>
  <c r="AD35" i="6"/>
  <c r="N35" i="6"/>
  <c r="J35" i="6"/>
  <c r="AC35" i="6"/>
  <c r="M35" i="6"/>
  <c r="K35" i="6"/>
  <c r="GL36" i="4"/>
  <c r="AJ36" i="4"/>
  <c r="AC36" i="4"/>
  <c r="Y36" i="4"/>
  <c r="U36" i="4"/>
  <c r="Q36" i="4"/>
  <c r="M36" i="4"/>
  <c r="I36" i="4"/>
  <c r="GO36" i="4"/>
  <c r="GK36" i="4"/>
  <c r="AI36" i="4"/>
  <c r="AB36" i="4"/>
  <c r="X36" i="4"/>
  <c r="T36" i="4"/>
  <c r="P36" i="4"/>
  <c r="L36" i="4"/>
  <c r="H36" i="4"/>
  <c r="GN36" i="4"/>
  <c r="GJ36" i="4"/>
  <c r="AL36" i="4"/>
  <c r="AH36" i="4"/>
  <c r="AA36" i="4"/>
  <c r="W36" i="4"/>
  <c r="S36" i="4"/>
  <c r="O36" i="4"/>
  <c r="K36" i="4"/>
  <c r="G36" i="4"/>
  <c r="GM36" i="4"/>
  <c r="AK36" i="4"/>
  <c r="AG36" i="4"/>
  <c r="Z36" i="4"/>
  <c r="V36" i="4"/>
  <c r="R36" i="4"/>
  <c r="N36" i="4"/>
  <c r="J36" i="4"/>
  <c r="F36" i="4"/>
  <c r="C6" i="6"/>
  <c r="C35" i="6" s="1"/>
  <c r="D6" i="4"/>
  <c r="E6" i="4"/>
  <c r="C28" i="5" l="1"/>
  <c r="D36" i="4"/>
  <c r="C6" i="5"/>
  <c r="E36" i="4"/>
  <c r="C6" i="4"/>
  <c r="C36" i="4" s="1"/>
  <c r="C35" i="5" l="1"/>
  <c r="G28" i="3"/>
  <c r="H28" i="3"/>
  <c r="I28" i="3"/>
  <c r="J28" i="3"/>
  <c r="K28" i="3"/>
  <c r="C28" i="3"/>
  <c r="I6" i="3"/>
  <c r="F6" i="3"/>
  <c r="F35" i="3" s="1"/>
  <c r="C6" i="3" l="1"/>
  <c r="C35" i="3" s="1"/>
  <c r="I35" i="3"/>
  <c r="D6" i="6"/>
  <c r="D35" i="6" s="1"/>
  <c r="E6" i="6"/>
  <c r="E35" i="6" s="1"/>
  <c r="D6" i="5" l="1"/>
  <c r="E28" i="5"/>
  <c r="D28" i="5"/>
  <c r="E6" i="5"/>
  <c r="E35" i="5" l="1"/>
  <c r="D35" i="5"/>
  <c r="D28" i="3"/>
  <c r="E28" i="3"/>
  <c r="E6" i="2"/>
  <c r="F92" i="2" l="1"/>
  <c r="E92" i="2"/>
  <c r="G6" i="3" l="1"/>
  <c r="G35" i="3" s="1"/>
  <c r="H6" i="3"/>
  <c r="H35" i="3" s="1"/>
  <c r="J6" i="3"/>
  <c r="J35" i="3" s="1"/>
  <c r="K6" i="3"/>
  <c r="K35" i="3" s="1"/>
  <c r="E6" i="3" l="1"/>
  <c r="E35" i="3" s="1"/>
  <c r="D6" i="3"/>
  <c r="D35" i="3" s="1"/>
  <c r="F6" i="2" l="1"/>
  <c r="E132" i="2" l="1"/>
  <c r="F132" i="2"/>
</calcChain>
</file>

<file path=xl/sharedStrings.xml><?xml version="1.0" encoding="utf-8"?>
<sst xmlns="http://schemas.openxmlformats.org/spreadsheetml/2006/main" count="991" uniqueCount="434">
  <si>
    <t>Ц9</t>
  </si>
  <si>
    <t xml:space="preserve"> </t>
  </si>
  <si>
    <t>Иные межбюджетные трансферты</t>
  </si>
  <si>
    <t>Иные межбюджетные трансферты на проведение оценки эффективности деятельности органов местного самоуправления</t>
  </si>
  <si>
    <t>Алатырский</t>
  </si>
  <si>
    <t>Аликовский</t>
  </si>
  <si>
    <t>Батыревский</t>
  </si>
  <si>
    <t>Вурнарский</t>
  </si>
  <si>
    <t>Ибресинский</t>
  </si>
  <si>
    <t>Канашский</t>
  </si>
  <si>
    <t>Козловский</t>
  </si>
  <si>
    <t>Комсомольский</t>
  </si>
  <si>
    <t>Красноармейский</t>
  </si>
  <si>
    <t>Красночетайский</t>
  </si>
  <si>
    <t>Марпосадский</t>
  </si>
  <si>
    <t>Моргаушский</t>
  </si>
  <si>
    <t>Порецкий</t>
  </si>
  <si>
    <t>Урмарский</t>
  </si>
  <si>
    <t>Цивильский</t>
  </si>
  <si>
    <t>Чебоксарский</t>
  </si>
  <si>
    <t>Шемуршинский</t>
  </si>
  <si>
    <t>Шумерлинский</t>
  </si>
  <si>
    <t>Ядринский</t>
  </si>
  <si>
    <t>Яльчикский</t>
  </si>
  <si>
    <t>Янтиковский</t>
  </si>
  <si>
    <t>г. Алатырь</t>
  </si>
  <si>
    <t>г. Канаш</t>
  </si>
  <si>
    <t>г. Новочебоксарск</t>
  </si>
  <si>
    <t>г. Чебоксары</t>
  </si>
  <si>
    <t>г. Шумерля</t>
  </si>
  <si>
    <t xml:space="preserve">Итого: </t>
  </si>
  <si>
    <t>№ п/п</t>
  </si>
  <si>
    <t>Наименование</t>
  </si>
  <si>
    <t>Код бюджетной классификации</t>
  </si>
  <si>
    <t>Дотации-всего</t>
  </si>
  <si>
    <t>в том числе:</t>
  </si>
  <si>
    <t>1.1</t>
  </si>
  <si>
    <t xml:space="preserve">892 1401 Ч4104Д0030 511 </t>
  </si>
  <si>
    <t>1.2</t>
  </si>
  <si>
    <t>892 1402 Ч4104Д0040 512</t>
  </si>
  <si>
    <t>2</t>
  </si>
  <si>
    <t>Субсидии-всего</t>
  </si>
  <si>
    <t>2.1</t>
  </si>
  <si>
    <t>2.2</t>
  </si>
  <si>
    <t>2.3</t>
  </si>
  <si>
    <t>2.4</t>
  </si>
  <si>
    <t>2.5</t>
  </si>
  <si>
    <t>2.6</t>
  </si>
  <si>
    <t>2.7</t>
  </si>
  <si>
    <t>2.8</t>
  </si>
  <si>
    <t>2.9</t>
  </si>
  <si>
    <t>2.13</t>
  </si>
  <si>
    <t>2.15</t>
  </si>
  <si>
    <t>2.17</t>
  </si>
  <si>
    <t>2.18</t>
  </si>
  <si>
    <t>2.22</t>
  </si>
  <si>
    <t>2.23</t>
  </si>
  <si>
    <t>2.24</t>
  </si>
  <si>
    <t>2.25</t>
  </si>
  <si>
    <t>2.27</t>
  </si>
  <si>
    <t>2.36</t>
  </si>
  <si>
    <t>2.39</t>
  </si>
  <si>
    <t>2.43</t>
  </si>
  <si>
    <t>2.47</t>
  </si>
  <si>
    <t>2.50</t>
  </si>
  <si>
    <t>2.52</t>
  </si>
  <si>
    <t>2.54</t>
  </si>
  <si>
    <t>2.55</t>
  </si>
  <si>
    <t>2.56</t>
  </si>
  <si>
    <t>2.57</t>
  </si>
  <si>
    <t>2.60</t>
  </si>
  <si>
    <t>2.61</t>
  </si>
  <si>
    <t>2.69</t>
  </si>
  <si>
    <t>3</t>
  </si>
  <si>
    <t>Субвенции</t>
  </si>
  <si>
    <t>3.1</t>
  </si>
  <si>
    <t>3.2</t>
  </si>
  <si>
    <t>3.3</t>
  </si>
  <si>
    <t>3.4</t>
  </si>
  <si>
    <t>3.5</t>
  </si>
  <si>
    <t>3.6</t>
  </si>
  <si>
    <t>3.7</t>
  </si>
  <si>
    <t>3.8</t>
  </si>
  <si>
    <t>3.9</t>
  </si>
  <si>
    <t>3.10</t>
  </si>
  <si>
    <t>3.11</t>
  </si>
  <si>
    <t>3.12</t>
  </si>
  <si>
    <t>3.13</t>
  </si>
  <si>
    <t>3.14</t>
  </si>
  <si>
    <t>3.15</t>
  </si>
  <si>
    <t>3.16</t>
  </si>
  <si>
    <t>3.17</t>
  </si>
  <si>
    <t>3.19</t>
  </si>
  <si>
    <t>4</t>
  </si>
  <si>
    <t>4.3</t>
  </si>
  <si>
    <t>4.4</t>
  </si>
  <si>
    <t>4.6</t>
  </si>
  <si>
    <t>4.7</t>
  </si>
  <si>
    <t>ВСЕГО межбюджетных трансфертов местным бюджетам</t>
  </si>
  <si>
    <t>Утвержденные бюджетные назначения (годовой план)</t>
  </si>
  <si>
    <t>(тыс. рублей)</t>
  </si>
  <si>
    <t>Городские округа</t>
  </si>
  <si>
    <t>Всего дотаций</t>
  </si>
  <si>
    <t>Муниципальные районы</t>
  </si>
  <si>
    <t>Нераспределенная сумма</t>
  </si>
  <si>
    <t xml:space="preserve">Всего субсидии </t>
  </si>
  <si>
    <t xml:space="preserve">Всего субвенции </t>
  </si>
  <si>
    <t xml:space="preserve">Муниципальные районы </t>
  </si>
  <si>
    <t>Иные межбюджетные трансферты  на пощрение победителей регионального этапа Всероссийского конкурса "Лучшая муниципальная практика"</t>
  </si>
  <si>
    <t>Иные межбюджетные трансферты на поощрение победителей экономического соревнования в сельском хозяйстве между муниципальными районами Чувашской Республики</t>
  </si>
  <si>
    <t>857 0801 Ц41A154540 540</t>
  </si>
  <si>
    <t>857 0801 Ц41A354530 540</t>
  </si>
  <si>
    <t>874 1003 Ц711412030 540</t>
  </si>
  <si>
    <t>882 0405 Ц9Л0212670 540</t>
  </si>
  <si>
    <t>874 0702 Ц710553030 540</t>
  </si>
  <si>
    <t xml:space="preserve">818 1403 Ч540717600 540 </t>
  </si>
  <si>
    <t>832 1403 A510212820 540</t>
  </si>
  <si>
    <t>840 1403 Ч160814430 540</t>
  </si>
  <si>
    <t>840 1403 Ч160816380 540</t>
  </si>
  <si>
    <t>818 0304 Ч540259300 530</t>
  </si>
  <si>
    <t xml:space="preserve">818 0104 A3Э0113800 530 </t>
  </si>
  <si>
    <t>832 0501 A220112780 530</t>
  </si>
  <si>
    <t>832 0501 A210312940 530</t>
  </si>
  <si>
    <t>832 0505 A210312980 530</t>
  </si>
  <si>
    <t>856 1006 Ц630112440 530</t>
  </si>
  <si>
    <t>874 0104 A330111980 530</t>
  </si>
  <si>
    <t>874 0701 Ц710212000 530</t>
  </si>
  <si>
    <t>874 0702 Ц710212010 530</t>
  </si>
  <si>
    <t>874 1004 Ц711412040 530</t>
  </si>
  <si>
    <t>881 0405 Ц970112750 530</t>
  </si>
  <si>
    <t>892 0203 Ч410451180 530</t>
  </si>
  <si>
    <t>874 1004 Ц711452600 530</t>
  </si>
  <si>
    <t>874 1003 Ц711412060 530</t>
  </si>
  <si>
    <t>874 1003 Ц310110550 530</t>
  </si>
  <si>
    <t>857 1003 Ц310110550 530</t>
  </si>
  <si>
    <t>892 1403 Ч4104Д0070 530</t>
  </si>
  <si>
    <t>818 0105 Ч540151200 530</t>
  </si>
  <si>
    <t>831 0409 Ч210314181 521</t>
  </si>
  <si>
    <t>831 0409 Ч210314182 521</t>
  </si>
  <si>
    <t>831 0409 Ч210314191 521</t>
  </si>
  <si>
    <t xml:space="preserve">832 0505 A51F254240 540 </t>
  </si>
  <si>
    <t>4.8</t>
  </si>
  <si>
    <t>4.10</t>
  </si>
  <si>
    <t>2.75</t>
  </si>
  <si>
    <t>План по закону о бюджете первоначальный</t>
  </si>
  <si>
    <t>План по закону о бюджете уточненный</t>
  </si>
  <si>
    <t>2.10</t>
  </si>
  <si>
    <t>832 1004 A2201R0820 530           832 1004 A22011A820 530</t>
  </si>
  <si>
    <t>Исполнено за отчетный период</t>
  </si>
  <si>
    <t>831 0408 Ч220101040 530</t>
  </si>
  <si>
    <t>833 0505 A110317740 530</t>
  </si>
  <si>
    <t xml:space="preserve">856 0104 Ц7Э0111990 530              874 0104 Ц7Э0111990 530 </t>
  </si>
  <si>
    <t>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 получающих образование вне организаций, осуществляющих образовательную деятельность, в форме семейного образования, которые проживают на территории Чувашской Республики</t>
  </si>
  <si>
    <t>874 1004 Ц711401010 530</t>
  </si>
  <si>
    <t>1.3</t>
  </si>
  <si>
    <t>892 1402 Ч4104Д0080 512</t>
  </si>
  <si>
    <t xml:space="preserve">831 0409 Ч210314192 521 </t>
  </si>
  <si>
    <t>831 0409 Ч210314210 521</t>
  </si>
  <si>
    <t xml:space="preserve">831 0409 Ч210314200 521 </t>
  </si>
  <si>
    <t xml:space="preserve">831 0409 Ч21R153933 521       831 0409 Ч21R153933 522 </t>
  </si>
  <si>
    <t xml:space="preserve">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 </t>
  </si>
  <si>
    <t>831 0409 Ч210314220 522</t>
  </si>
  <si>
    <t>832 0409 A21F15021Е 522     832 0409 A21F15021И 522    832 0409 A21F15021К 522     832 0409 A21F15021Л 522    832 0502 A21F15021С 522     832 0502 A21F15021У 522     832 0502 A21F15021Ф 522       832 0502 A21F15021Ц 522      832 0502 A21F15021Э 522    832 0502 A21F15021Ю 522</t>
  </si>
  <si>
    <t xml:space="preserve">832 0409 A510216570 523      832 1403 A510216570 523       882 0409 A620116570 523       882 1403 A620116570 523 </t>
  </si>
  <si>
    <t>832 0501 A21F302370 522</t>
  </si>
  <si>
    <t>832 0502 A12011A010 521</t>
  </si>
  <si>
    <t>832 0503 A51F255550 523</t>
  </si>
  <si>
    <t>832 0412 Ч910402390 521</t>
  </si>
  <si>
    <t>832 1004 A2103R4970 521</t>
  </si>
  <si>
    <t>840 0113 A4102R5110 521</t>
  </si>
  <si>
    <t>850 0406 Ч3403R0650 521</t>
  </si>
  <si>
    <t>850 0605 Ч36G152420 521</t>
  </si>
  <si>
    <t>857 0503 Ц4115R2990 521</t>
  </si>
  <si>
    <t>857 0801 Ц411519830 521</t>
  </si>
  <si>
    <t>857 0801 Ц411515450 521</t>
  </si>
  <si>
    <t>857 0703 Ц41A15519L 521</t>
  </si>
  <si>
    <t>857 0703 Ц410619270 521</t>
  </si>
  <si>
    <t>857 0703 Ц41A15519T 521</t>
  </si>
  <si>
    <t>857 0801 Ц411515340 521</t>
  </si>
  <si>
    <t>857 0801 Ц4115R4670 521</t>
  </si>
  <si>
    <t>857 0801 Ц41A255194 521</t>
  </si>
  <si>
    <t>Субсидии на организацию и проведение IX Международных игр боевых искусств</t>
  </si>
  <si>
    <t>867 1102 Ц510102250 521</t>
  </si>
  <si>
    <t>867 1102 Ц510219820 521</t>
  </si>
  <si>
    <t>867 1102 Ц510102790 521</t>
  </si>
  <si>
    <t>867 1102 Ц51P552280 521</t>
  </si>
  <si>
    <t>867 1102 Ц510215383 522</t>
  </si>
  <si>
    <t>Субсидии бюджетам муниципальных районов и муниципальных округов на создание и (или) развитие объектов спорта</t>
  </si>
  <si>
    <t>867 1102 Ц510201820 522         867 1102 Ц510201830 522</t>
  </si>
  <si>
    <t>874 0702 Ц711401560 521</t>
  </si>
  <si>
    <t xml:space="preserve">874 0702 Ц7114R3040 521 </t>
  </si>
  <si>
    <t>874 0702 Ц71E250970 521</t>
  </si>
  <si>
    <t>874 0702 Ц71E151690 521</t>
  </si>
  <si>
    <t>874 0701 Ц713000860 521         874 0702 Ц713000860 521         874 0703 Ц713000860 521</t>
  </si>
  <si>
    <t>874 0702 Ц740511660 521</t>
  </si>
  <si>
    <t>874 0703 Ц71E254910 521</t>
  </si>
  <si>
    <t>882 0405 Ц9И0916810 521</t>
  </si>
  <si>
    <t xml:space="preserve">882 0503 A6202R5762 521 </t>
  </si>
  <si>
    <t>882 1003 A6101R5764 521</t>
  </si>
  <si>
    <t>892 1403 Ч41041A720 521</t>
  </si>
  <si>
    <t>832 1003 A210354850 530</t>
  </si>
  <si>
    <t>874 1004 Ц711401020 530</t>
  </si>
  <si>
    <t>857 0801 Ц460202350 521</t>
  </si>
  <si>
    <t>882 0405 Ц9Б03R5990 521</t>
  </si>
  <si>
    <t>857 0801 Ц410118380 521</t>
  </si>
  <si>
    <t>832 0505 A51F254240 521</t>
  </si>
  <si>
    <t>856 0501 Ч810220140 521</t>
  </si>
  <si>
    <t>874 0702 Ц71E164800 521</t>
  </si>
  <si>
    <t>870 0113 Ч620215410 521</t>
  </si>
  <si>
    <t>857 0801 Ц411517090 521</t>
  </si>
  <si>
    <t>874 0703 Ц710117080 521</t>
  </si>
  <si>
    <t>850 0406 Ч340321120 521</t>
  </si>
  <si>
    <t xml:space="preserve">850 0605 Ч360921550 521 </t>
  </si>
  <si>
    <t>874 0702 Ц711511660 521</t>
  </si>
  <si>
    <t>Субсидии бюджетам муниципальных районов и муниципальных округов на поддержку граждан, ведущих личное подсобное хозяйство и применяющих специальный налоговый режим "Налог на профессиональный доход"</t>
  </si>
  <si>
    <t xml:space="preserve">882 0405 Ц9И172021П 521 </t>
  </si>
  <si>
    <t>882 0405 Ц9И0765020 521</t>
  </si>
  <si>
    <t>Субсидии бюджетам муниципальных районов и муниципальных округов на стимулирование развития приоритетных подотраслей агропромышленного комплекса и развитие малых форм хозяйствования по направлениям, не обеспечиваемым софинансированием из федерального бюджета</t>
  </si>
  <si>
    <t>850 0605 Ч36G252690 521</t>
  </si>
  <si>
    <t>840 0412 Ц44J153362 522     840 0412 Ц44J153364 522       840 0412 Ц44J153365 522     840 0412 Ц44J153366 522          840 0412 A72J153361 522             840 0412 A72J153362 522           840 0412 A72J153364 522             840 0412 A72J153365 522</t>
  </si>
  <si>
    <t>874 0702 Ц74E155209 522</t>
  </si>
  <si>
    <t>832 0502 А120200461 521           832 0502 А120200462 521              832 0502 A120200463 522        832 0502 A120215170 522             832 0502 A120218541 522            832 0502 A120218941 522            832 0502 A120218942 522</t>
  </si>
  <si>
    <t>850 0602 Ч37G65013А 522              850 0602 Ч37G650136 522</t>
  </si>
  <si>
    <t xml:space="preserve">882 1403 A6201R5760 523               832 0702 A6201R576И 522          832 0410 A6201R576Л 522        832 0502 A6201R576К 522  </t>
  </si>
  <si>
    <t>882 0412 A620115330 522</t>
  </si>
  <si>
    <t>874 0702 Ц711621190 522</t>
  </si>
  <si>
    <t>857 0703 Ц41A15519W 522</t>
  </si>
  <si>
    <t>857 0801 Ц411500530 522</t>
  </si>
  <si>
    <t>857 0801 Ц460121240 522           857 0801 Ц460121260 522           857 0801 Ц460121280 522            857 0801 Ц460121290 522         857 0801 Ц460121310 522</t>
  </si>
  <si>
    <t>832 0502 A110100330 522             832 0502 A110109505 522</t>
  </si>
  <si>
    <t>832 0502 A130200232 522</t>
  </si>
  <si>
    <t xml:space="preserve">882 0505 A6201R576В 522           832 0505 A6201R576В 522        </t>
  </si>
  <si>
    <t>832 0502 A130200170 522          832 0502 A130200310 522            832 0502 A130200311 522             832 0502 A130211113 522</t>
  </si>
  <si>
    <t>2.11</t>
  </si>
  <si>
    <t>2.12</t>
  </si>
  <si>
    <t>2.14</t>
  </si>
  <si>
    <t>2.16</t>
  </si>
  <si>
    <t>2.19</t>
  </si>
  <si>
    <t>2.20</t>
  </si>
  <si>
    <t>2.21</t>
  </si>
  <si>
    <t>2.26</t>
  </si>
  <si>
    <t>2.28</t>
  </si>
  <si>
    <t>2.29</t>
  </si>
  <si>
    <t>2.30</t>
  </si>
  <si>
    <t>2.31</t>
  </si>
  <si>
    <t>2.32</t>
  </si>
  <si>
    <t>2.33</t>
  </si>
  <si>
    <t>2.34</t>
  </si>
  <si>
    <t>2.35</t>
  </si>
  <si>
    <t>2.37</t>
  </si>
  <si>
    <t>2.38</t>
  </si>
  <si>
    <t>2.40</t>
  </si>
  <si>
    <t>2.41</t>
  </si>
  <si>
    <t>2.42</t>
  </si>
  <si>
    <t>2.44</t>
  </si>
  <si>
    <t>2.45</t>
  </si>
  <si>
    <t>2.46</t>
  </si>
  <si>
    <t>2.48</t>
  </si>
  <si>
    <t>2.49</t>
  </si>
  <si>
    <t>2.51</t>
  </si>
  <si>
    <t>2.53</t>
  </si>
  <si>
    <t>2.58</t>
  </si>
  <si>
    <t>2.59</t>
  </si>
  <si>
    <t>2.62</t>
  </si>
  <si>
    <t>2.63</t>
  </si>
  <si>
    <t>2.64</t>
  </si>
  <si>
    <t>2.65</t>
  </si>
  <si>
    <t>2.66</t>
  </si>
  <si>
    <t>2.67</t>
  </si>
  <si>
    <t>2.68</t>
  </si>
  <si>
    <t>2.70</t>
  </si>
  <si>
    <t>2.71</t>
  </si>
  <si>
    <t>2.72</t>
  </si>
  <si>
    <t>2.73</t>
  </si>
  <si>
    <t>2.74</t>
  </si>
  <si>
    <t>3.18</t>
  </si>
  <si>
    <t>3.20</t>
  </si>
  <si>
    <t>3.21</t>
  </si>
  <si>
    <t>3.22</t>
  </si>
  <si>
    <t>3.23</t>
  </si>
  <si>
    <t>3.24</t>
  </si>
  <si>
    <t>3.25</t>
  </si>
  <si>
    <t>4.1</t>
  </si>
  <si>
    <t>4.2</t>
  </si>
  <si>
    <t>4.5</t>
  </si>
  <si>
    <t>4.9</t>
  </si>
  <si>
    <t>Сведения о предоставленных из республиканского бюджета Чувашской Республики межбюджетных трансфертов местным бюджетам за I полугодие 2022 года</t>
  </si>
  <si>
    <t>882 0405 Ц9И07R5020 521</t>
  </si>
  <si>
    <t>2.76</t>
  </si>
  <si>
    <t>2.77</t>
  </si>
  <si>
    <t>831 0408 Ч22012024П 521</t>
  </si>
  <si>
    <t>874 0701 Ц71P25232D 522             874 0701 Ц71P25232I 522               874 0701 Ц71P25232В 522              874 0701 Ц71P25232E 522          874 0701 Ц71P252323 522       874 0701 Ц71P25232E 522</t>
  </si>
  <si>
    <t>4,11</t>
  </si>
  <si>
    <t>857 0801 Ц410510970 540</t>
  </si>
  <si>
    <t xml:space="preserve">Субсидии бюджетам муниципальных районов и муниципальных округов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 </t>
  </si>
  <si>
    <t xml:space="preserve">Субсидии  бюджетам муниципальных районов и муниципальных округов на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  </t>
  </si>
  <si>
    <t xml:space="preserve">Субсидии бюджетам муниципальных районов и муниципальных округов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</si>
  <si>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и муниципальных округов на содержание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</si>
  <si>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и муниципальных округов на содержание автомобильных дорог общего пользования местного значения в границах населенных пунктов поселения </t>
  </si>
  <si>
    <t xml:space="preserve">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 </t>
  </si>
  <si>
    <t>Субсидии бюджетам муниципальных районов, муниципальных округов и городских округов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</si>
  <si>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Субсидии  бюджетам муниципальных районов и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качественные дороги»</t>
  </si>
  <si>
    <t xml:space="preserve">Субсидии бюджетам муниципальных районов,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 обучающихся по образовательным программам основного общего и среднего общего образования в муниципальных образовательных организациях </t>
  </si>
  <si>
    <t xml:space="preserve">Субсидии бюджетам муниципальных районов, муниципальных округов и городских округов на организацию бесплатного горячего питания обучающихся, получающих начальное общее образование в муниципальных образовательных организациях
</t>
  </si>
  <si>
    <t>Субсидии бюджетам муниципальных районов, муниципальных округов и городских округов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</si>
  <si>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</si>
  <si>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 xml:space="preserve">Субсидии бюджетам муниципальных районов, муниципальных округов и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
</t>
  </si>
  <si>
    <t>Субсидии бюджетам муниципальных районов, муниципальных округов и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</si>
  <si>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муниципальных районов, муниципальных округов и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</si>
  <si>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городских округов на укрепление материально-технической базы муниципальных образовательных организаций (в части оснащения новых мест в общеобразовательных организациях средствами обучения и воспитания, необходимыми для реализации основных образовательных программ начального общего, основного общего и среднего общего образования)</t>
  </si>
  <si>
    <t>Субсидии бюджетам муниципальных районов, муниципальных округов и городских округов на укрепление материально-технической базы муниципальных образовательных организаций (в части модернизации инфраструктуры)</t>
  </si>
  <si>
    <t xml:space="preserve">Субсидии бюджетам муниципальных районов и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t>
  </si>
  <si>
    <t>Субсидии бюджетам муниципальных районов и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</si>
  <si>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Субсидии бюджетам муниципальных районов, муниципальных округов и городских округов на укрепление материально-технической базы муниципальных библиотек (в части комплектования книжных фондов муниципальных библиотек)
</t>
  </si>
  <si>
    <t>Субсидии бюджетам муниципальных районов, муниципальных округов и городских округов на укрепление материально-технической базы муниципальных библиотек (в части комплектования книжных фондов муниципальных библиотек)</t>
  </si>
  <si>
    <t xml:space="preserve">Субсидии бюджетам муниципальных районов на укрепление материально-технической базы муниципальных музеев </t>
  </si>
  <si>
    <t xml:space="preserve">Субсидии бюджетам городских округов на приобретение музыкальных инструментов, оборудования и материалов для детских школ искусств в рамках поддержки отрасли культуры 
</t>
  </si>
  <si>
    <t xml:space="preserve">Субсидии бюджетам городских округов на укрепление материально-технической базы муниципальных детских школ искусств </t>
  </si>
  <si>
    <t xml:space="preserve">Субсидии бюджетам городских округов на модернизацию муниципальных детских школ искусств по видам искусств путем их капитального ремонта в рамках поддержки отрасли культуры 
</t>
  </si>
  <si>
    <t xml:space="preserve">Субсидии бюджетам городских округов на модернизацию муниципальных детских школ искусств по видам искусств путем их капитального ремонта в рамках поддержки отрасли культуры </t>
  </si>
  <si>
    <t xml:space="preserve">Субсидии бюджетам муниципальных районов, муниципальных округов и городских округов на капитальный ремонт муниципальных учреждений культуры клубного типа </t>
  </si>
  <si>
    <t xml:space="preserve">Субсидии бюджетам муниципальных районов и городских округов на укрепление материально-технической базы в сфере физической культуры и спорта (в части проведения капитального и текущего ремонта) </t>
  </si>
  <si>
    <t xml:space="preserve">Субсидии бюджетам муниципальных районов, муниципальных округов и городских округов на реализацию программ формирования современной городской среды </t>
  </si>
  <si>
    <t>Субсидии бюджетам муниципальных районов и городских округов на проведение комплексных кадастровых работ на территории Чувашской Республики</t>
  </si>
  <si>
    <t>Субсидии бюджетам городских округов на строительство (реконструкцию) объектов обеспечивающей инфраструктуры с длительным сроком окупаемости, входящих в состав инвестиционного проекта по созданию комплекса обеспечивающей инфраструктуры туристско-рекреационных территорий в Чувашской Республике</t>
  </si>
  <si>
    <t xml:space="preserve">Субсидии бюджетам муниципальных районов на развитие спортивной инфраструктуры по месту жительства </t>
  </si>
  <si>
    <t>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(в рамках реализации регионального проекта «Современная школа»)</t>
  </si>
  <si>
    <t xml:space="preserve">Субсидии бюджетам городских округов на реализацию мероприятий по стимулированию программ развития жилищного строительства (в рамках регионального проекта «Жилье») </t>
  </si>
  <si>
    <t xml:space="preserve">Субсидии бюджетам муниципальных округов на разработку генеральных планов муниципальных образований Чувашской Республики </t>
  </si>
  <si>
    <t>Субсидии бюджетам муниципальных районов и городских округов на 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t>
  </si>
  <si>
    <t xml:space="preserve">Субсидии бюджетам муниципальных районов на 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 на финансовое обеспечение мероприятий по переселению аварийных домов, не обеспеченных финансовой поддержкой Фонда содействия реформированию жилищно-коммунального хозяйства
</t>
  </si>
  <si>
    <t>Субсидии бюджетам муниципальных районов на 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 на финансовое обеспечение мероприятий по переселению аварийных домов, не обеспеченных финансовой поддержкой Фонда содействия реформированию жилищно-коммунального хозяйства</t>
  </si>
  <si>
    <t>Субсидии бюджетам муниципальных районов и городских округов на строительство и реконструкцию объектов водоотведения и очистки бытовых сточных вод</t>
  </si>
  <si>
    <t>Субсидии бюджетам муниципальных районов, муниципальных округов и городских округов на 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t>
  </si>
  <si>
    <t xml:space="preserve">Субсидии бюджетам муниципальных районов, муниципальных округов и городских округов на 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 </t>
  </si>
  <si>
    <t xml:space="preserve">Субсидии муниципальных районов на благоустройство сельских территорий в рамках обеспечения комплексного развития сельских территорий </t>
  </si>
  <si>
    <t>Субсидии бюджетам муниципальных районов и муниципальных округов на мероприятия по улучшению жилищных условий граждан, проживающих на сельских территориях, в рамках обеспечения комплексного развития сельских территорий</t>
  </si>
  <si>
    <t xml:space="preserve">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в рамках обеспечения комплексного развития сельских территорий </t>
  </si>
  <si>
    <t>Субсидии бюджетам муниципальных районов на проведение капитального ремонта гидротехнических сооружений, находящихся в муниципальной собственности</t>
  </si>
  <si>
    <t>Субсидии бюджетам муниципальных районов на ликвидацию несанкционированных свалок в границах городов и наиболее опасных объектов накопленного экологического вреда окружающей среде для достижения целей, показателей и результатов федерального проекта «Чистая страна», входящего в состав национального проекта «Экология»</t>
  </si>
  <si>
    <t xml:space="preserve">Субсидии бюджетам муниципальных районов и муниципальных округов на реализацию комплекса мероприятий по борьбе с распространением борщевика Сосновского на территории Чувашской Республики
</t>
  </si>
  <si>
    <t>Субсидии бюджетам муниципальных районов и муниципальных округов на реализацию комплекса мероприятий по борьбе с распространением борщевика Сосновского на территории Чувашской Республики</t>
  </si>
  <si>
    <t xml:space="preserve">Субсидии бюджетам муниципальных районов на обеспечение комплексного развития сельских территорий </t>
  </si>
  <si>
    <t xml:space="preserve">Субсидии бюджетам муниципальных районов, муниципальных округов и городских округов на реализацию вопросов местного значения в сфере образования, культуры, физической культуры и спорта 
</t>
  </si>
  <si>
    <t xml:space="preserve">Субсидии бюджетам муниципальных районов, муниципальных округов и городских округов на реализацию вопросов местного значения в сфере образования, культуры, физической культуры и спорта </t>
  </si>
  <si>
    <t xml:space="preserve">Субсидии бюджетам городских округов на строительство и реконструкцию (модернизацию) очистных сооружений централизованных систем водоотведения </t>
  </si>
  <si>
    <t>Субсидии бюджетам городских округов на строительство и реконструкцию (модернизацию) очистных сооружений централизованных систем водоотведения</t>
  </si>
  <si>
    <t>Субсидии бюджетам муниципальных районов и муниципальных округов на подготовку проектов межевания земельных участков и на проведение кадастровых работ</t>
  </si>
  <si>
    <t xml:space="preserve">Субсидии муниципальных районов на проведение проектно-изыскательских, противоаварийных, консервационных, восстановительных и ремонтно-реставрационных работ на объектах культурного наследия 
</t>
  </si>
  <si>
    <t xml:space="preserve">Субсидии муниципальных районов на проведение проектно-изыскательских, противоаварийных, консервационных, восстановительных и ремонтно-реставрационных работ
на объектах культурного наследия 
</t>
  </si>
  <si>
    <t>Субсидии бюджетам муниципальных районов и городских округов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</si>
  <si>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Субсидии городских округов на адаптацию объектов жилищного фонда и дворовых территорий к потребностям инвалидов и других маломобильных групп населения </t>
  </si>
  <si>
    <t>Субсидии бюджетам городских округов на реализацию мероприятий в целях оказания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t>
  </si>
  <si>
    <t xml:space="preserve">Субсидии бюджетам муниципальных районов и бюджетам муниципальных округов на капитальный ремонт источников водоснабжения (водонапорных башен и водозаборных скважин </t>
  </si>
  <si>
    <t xml:space="preserve">Субсидии бюджетам муниципальных районов, бюджетам муниципальных округов и бюджетам городских округов на реализацию инициативных проектов </t>
  </si>
  <si>
    <t xml:space="preserve">Субсидии бюджетам городских округов на реализацию мероприятий в области информатизации </t>
  </si>
  <si>
    <t>Субсидии бюджетам муниципальных районов, муниципальных округов и городских округов на софинансирование расходных обязательств муниципальных образований,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 597 «О мероприятиях по реализации государственной социальной политики»</t>
  </si>
  <si>
    <t>Субсидии бюджетам муниципальных районов, муниципальных округов и городских округов на софинансирование расходных обязательств муниципальных образований,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 761 «О Национальной стратегии действий в интересах детей на 2012 - 2017 годы»</t>
  </si>
  <si>
    <t>Субсидии бюджетам муниципальных районов, муниципальных округов и городских округов на софинансирование расходных обязательств муниципальных образований,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№761 «О Национальной стратегии действий в интересах детей на 2012 - 2017 годы»</t>
  </si>
  <si>
    <t>Субсидии бюджетам муниципальных районов на разработку проектной документации,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 находящихся в муниципальной собственности</t>
  </si>
  <si>
    <t xml:space="preserve">Субсидии бюджетам муниципальных районов на рекультивацию санкционированных свалок твердых бытовых отходов вне границ городов </t>
  </si>
  <si>
    <t>Субсидии бюджетам муниципальных районов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образовательных организаций)</t>
  </si>
  <si>
    <t>Субсидии бюджетам муниципальных районов и городских округов на строительство дошкольных образовательных учреждений в рамках реализации мероприятий по созданию дополнительных мест для детей в возрасте от 1,5 до 3 лет</t>
  </si>
  <si>
    <t xml:space="preserve">Субсидии бюджетам муниципальных районов на строительство (приобретение), реконструкцию объектов капитального строительства образовательных организаций </t>
  </si>
  <si>
    <t xml:space="preserve">Субсидии бюджетам муниципальных районов на модернизацию муниципальных детских школ искусств по видам искусств путем их реконструкции в рамках поддержки отрасли культуры </t>
  </si>
  <si>
    <t xml:space="preserve">Субсидии бюджетам городских округов на создание и модернизацию учреждений культурно-досугового типа в сельской местности </t>
  </si>
  <si>
    <t xml:space="preserve">Субсидии бюджетам муниципальных районов на строительство (реконструкцию) и модернизацию муниципальных учреждений культуры клубного типа </t>
  </si>
  <si>
    <t xml:space="preserve">Субсидии бюджетам муниципальных районов и городских округов на обеспечение мероприятий по модернизации систем коммунальной инфраструктуры </t>
  </si>
  <si>
    <t xml:space="preserve">Субсидии бюджетам муниципальных районов и городских округов на строительство и реконструкцию (модернизацию) объектов питьевого водоснабжения и водоподготовки </t>
  </si>
  <si>
    <t>Субсидии бюджетам городских округов на газификацию Заволжской территории г. Чебоксары</t>
  </si>
  <si>
    <t>Субсидии бюджетам городских округов на газификацию Заволжской территории г.Чебоксары</t>
  </si>
  <si>
    <t>Субсидии бюджетам муниципальных районов, муниципальных округов и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</si>
  <si>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муниципальных районов, муниципальных округов на укрепление материально-технической базы муниципальных учреждений культурно-досугового типа</t>
  </si>
  <si>
    <t>Субсидии бюджетам муниципальных районов и бюджетам муниципальных округов на выплату денежного поощрения лучшим муниципальным учреждениям культуры, находящимся на территориях сельских поселений, и их работникам в рамках поддержки отрасли культуры</t>
  </si>
  <si>
    <t>Субсидии  бюджетам муниципальных районов, муниципальных округовна укрепление материально-технической базы муниципальных учреждений культурно-досугового типа</t>
  </si>
  <si>
    <t xml:space="preserve">Субсидии бюджетам муниципальных районов для создания объектов спортивной инфраструктуры </t>
  </si>
  <si>
    <t xml:space="preserve">Субсидии бюджетам муниципальных районов на оснащение объектов спортивной инфраструктуры спортивно-технологическим оборудованием </t>
  </si>
  <si>
    <t xml:space="preserve">Субсидии бюджетам муниципальных районов на разработку проектной документации объектов капитального строительства, проведение государственной экспертизы проектной документации и результатов инженерных изысканий </t>
  </si>
  <si>
    <t xml:space="preserve">Субсидии бюджетам муниципальных районов 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 </t>
  </si>
  <si>
    <t>Субсидии бюджетам городских округов на погашение задолженности за потребленную организациями городского наземного электричества транспорта электрическую энергию</t>
  </si>
  <si>
    <t>Субсидии на государственную поддержку закупки контейнеров для раздельного накопления твердых коммунальных отходов</t>
  </si>
  <si>
    <t xml:space="preserve">Субвенции бюджетам муниципальных районов для осуществления государственных полномочий Чувашской Республики по расчету и предоставлению дотаций на выравнивание бюджетной обеспеченности поселений </t>
  </si>
  <si>
    <t xml:space="preserve">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t>
  </si>
  <si>
    <t>Субвенции бюджетам муниципальных районов, муниципальных округов и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t>
  </si>
  <si>
    <t xml:space="preserve">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в сфере трудовых отношений </t>
  </si>
  <si>
    <t>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в сфере трудовых отношений</t>
  </si>
  <si>
    <t xml:space="preserve">Субвенции бюджетам муниципальных районов, муниципальных округов и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</si>
  <si>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t>
  </si>
  <si>
    <t xml:space="preserve">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t>
  </si>
  <si>
    <t>Субвенции бюджетам муниципальных районов и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 усыновившим (удочерившим) ребенка (детей) на территории Чувашской Республики</t>
  </si>
  <si>
    <t xml:space="preserve">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</si>
  <si>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</si>
  <si>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 xml:space="preserve">Субвенции бюджетам муниципальных районов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 основного общего, среднего общего образования в форме семейного образования 
</t>
  </si>
  <si>
    <t xml:space="preserve">Субвенции бюджетам муниципальных районов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 основного общего, среднего общего образования в форме семейного образования </t>
  </si>
  <si>
    <t xml:space="preserve">Субвенции бюджетам муниципальных районов и городских округов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 получающих образование вне организаций, осуществляющих образовательную деятельность, в форме семейного образования, которые проживают на территории Чувашской Республики
</t>
  </si>
  <si>
    <t>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на территории Чувашской Республики</t>
  </si>
  <si>
    <t xml:space="preserve">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 коммунальных услуг, в том числе по уплате взноса на капитальный ремонт общего имущества в многоквартирном доме, проживающим и работающим в сельских населенных пунктах, рабочих поселках (поселках городского типа) педагогическим работникам и библиотекарям муниципальных образовательных организаций, руководителям, заместителям руководителей, руководителям структурных подразделений, заместителям руководителей структурных подразделений муниципальных образовательных организаций, за исключением вопросов, решение которых отнесено к ведению Российской Федерации
</t>
  </si>
  <si>
    <t xml:space="preserve">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 коммунальных услуг, в том числе по уплате взноса на капитальный ремонт общего имущества в многоквартирном доме, проживающим и работающим в сельских населенных пунктах, рабочих поселках (поселках городского типа) работникам культуры, искусства и кинематографии, за исключением работников, занимающих должности служащих и осуществляющих профессиональную деятельность по профессиям рабочих, муниципальных организаций культуры, за исключением вопросов, решение которых отнесено к ведению Российской Федерации
</t>
  </si>
  <si>
    <t>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 коммунальных услуг, в том числе по уплате взноса на капитальный ремонт общего имущества в многоквартирном доме, проживающим и работающим в сельских населенных пунктах, рабочих поселках (поселках городского типа) работникам культуры, искусства и кинематографии, за исключением работников, занимающих должности служащих и осуществляющих профессиональную деятельность по профессиям рабочих, муниципальных организаций культуры, за исключением вопросов, решение которых отнесено к ведению Российской Федерации</t>
  </si>
  <si>
    <t xml:space="preserve">Субвенции бюджетам муниципальных районов, муниципальных округов и городских округов из республиканского бюджета Чувашской Республики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 городским наземным электрическим транспортом по муниципальным маршрутам регулярных перевозок в границах муниципальных образований 
</t>
  </si>
  <si>
    <t xml:space="preserve">Субвенции бюджетам муниципальных районов и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граждан, указанных в пунктах 3 и 6 части 1 статьи 11 Закона Чувашской Республики от 17 октября 2005 года № 42 «О регулировании жилищных отношений» и состоящих на учете в качестве нуждающихся в жилых помещениях, бюджетам муниципальных районов - по расчету и предоставлению субвенций бюджетам поселений для осуществления указанных государственных полномочий Чувашской Республики </t>
  </si>
  <si>
    <t xml:space="preserve">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по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а также бюджетам муниципальных районов - по расчету и предоставлению субвенций бюджетам поселений для осуществления
указанных государственных полномочий 
</t>
  </si>
  <si>
    <t xml:space="preserve">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t>
  </si>
  <si>
    <t>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</si>
  <si>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t>
  </si>
  <si>
    <t xml:space="preserve">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организации на территории поселений, муниципальных округов и городских округов мероприятий при осуществлении деятельности по обращению с животными без владельцев, а также по расчету и предоставлению субвенций бюджетам поселений на осуществление указанных полномочий 
</t>
  </si>
  <si>
    <t xml:space="preserve">Субвенции бюджетам муниципальных районов и городских округов для осуществления государственных полномочий Чувашской Республики по обеспечению проведения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в возрасте от 14 до 23 лет
</t>
  </si>
  <si>
    <t xml:space="preserve">Субвенции бюджетам муниципальных районов на осуществление осударственных полномочий Чувашской Республики по расчету и предоставлению субвенций бюджетам поселений, органы местного самоуправления которых осуществляют полномочия по первичному воинскому учету граждан, и бюджетам муниципальных округов </t>
  </si>
  <si>
    <t xml:space="preserve">Субвенции бюджетам городских округов для осуществления полномочий Российской Федерации по обеспечению жильем граждан, уволенных с военной службы (службы), и приравненных к ним лиц </t>
  </si>
  <si>
    <t xml:space="preserve">Иные межбюджетные трансферты бюджетам муниципальных районов, муниципальных округов и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
</t>
  </si>
  <si>
    <t>Иные межбюджетные трансферты бюджетам муниципальных районов, муниципальных округов и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t>
  </si>
  <si>
    <t xml:space="preserve">Иные межбюджетные трансферты  бюджетам муниципальных районов и городских округов на выплату социальных пособий учащимся общеобразовательных организаций, расположенных на территории Чувашской Республики, из малоимущих семей, нуждающимся в приобретении проездных билетов для проезда между пунктами проживания и обучения на транспорте городского и (или) пригородного сообщении на территории Чувашской Республики
</t>
  </si>
  <si>
    <t xml:space="preserve">Иные межбюджетные трансферты бюджетам муниципальных районов и городских округов на поощрение победителей Всероссийского конкурса лучших проектов создания комфортной городской среды в целях реализации проектов создания омфортной городской среды в малых городах и исторических поселениях 
</t>
  </si>
  <si>
    <t xml:space="preserve">Иные межбюджетные трансферты бюджетам муниципальных районов и городских округов на поощрение победителей Всероссийского конкурса лучших проектов создания комфортной городской среды в целях реализации проектов создания омфортной городской среды в малых городах и исторических поселениях </t>
  </si>
  <si>
    <t xml:space="preserve">Иные межбюджетные трансферты бюджетам городских округов
на создание модельных муниципальных библиотек </t>
  </si>
  <si>
    <t xml:space="preserve">Иные межбюджетные трансферты  бюджетам городских округов на создание виртуальных концертных залов
</t>
  </si>
  <si>
    <t>Иные межбюджетные трансферты бюджетам муниципальных районов на реализацию мероприятий по развитию общественной инфраструктуры населенных пунктов в рамках празднования Дня Республики</t>
  </si>
  <si>
    <t xml:space="preserve">Иные межбюджетные трансферты бюджетам муниципальных районов и городских округов на поддержку инновационных проектов в сфере культуры и искусства </t>
  </si>
  <si>
    <t>Иные межбюджетные трансферты бюджетам муниципальных районов и городских округов на выделение грантов Главы Чувашской Республики для стимулирования привлечения инвестиций в основной капитал и развития экономического (налогового) потенциала территорий</t>
  </si>
  <si>
    <t xml:space="preserve">Субвенции бюджетам муниципальных районов, муниципальных округов и городских округовна осуществление государственных полномочий Россйиской Федерации  по назначению и выплате единовременного пособия при передаче ребенка на воспитание в семью </t>
  </si>
  <si>
    <t xml:space="preserve">Субвенции бюджетам муниципальных районов, муниципальных округов и городских округов для осуществления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по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а также бюджетам муниципальных районов - по расчету и предоставлению субвенций бюджетам поселений для осуществления указанных государственных полномочий 
</t>
  </si>
  <si>
    <t>Субвенции на обеспечение жильем граждан, уволенных с военной службы (службы), и приравненных к ним лиц за счет субвенции, предоставляемой из федерального бюджета</t>
  </si>
  <si>
    <t>832 0501 A21F367483 521 832 0501 A21F367484 521</t>
  </si>
  <si>
    <t xml:space="preserve">Дотации бюджетам муниципальных районов, бюджетам муниципальных округов и бюджетам городских округов на выравнивание бюджетной обеспеченности муниципальных районов (муниципальных округов, городских округов) </t>
  </si>
  <si>
    <t xml:space="preserve">Дотации бюджетам муниципальных районов и городских округов на поддержку мер по обеспечению сбалансированности бюджетов муниципальных районов, муниципальных округов и городских округов </t>
  </si>
  <si>
    <t xml:space="preserve">Дотации бюджетам муниципальных районов и городских округов на поддержку мер по обеспечению сбалансированности бюджетов муниципальных районов, муниципальных округов и городских округов 
</t>
  </si>
  <si>
    <t xml:space="preserve">Дотации бюджетам муниципальных округов на поощрение преобразования муниципальных образований путем их объединения во вновь образованное
муниципальное образование - муниципальный округ
</t>
  </si>
  <si>
    <t xml:space="preserve">Сведения о предоставлении из бюджета субъекта Российской Федерации дотаций муниципальным районам, муниципальным (городским) округам  за I полугодие 2022 года </t>
  </si>
  <si>
    <t>Сведения о предоставлении из бюджета субъекта Российской Федерации субсидий муниципальным районам,  муниципальным (городским) округам за I полугодие 2022 года</t>
  </si>
  <si>
    <t>Сведения о предоставлении из бюджета субъекта Российской Федерации субвенций муниципальным районам,  муниципальным (городским) округам за I полугодие 2022 года</t>
  </si>
  <si>
    <t>Сведения о предоставлении из бюджета субъекта Российской Федерации иных межбюджетных трансфертов муниципальным районам,  муниципальным (городским) округам за I полугодие 2022 года</t>
  </si>
  <si>
    <t>Дотации бюджетам муниципальных округов на поощрение преобразования муниципальных образований путем их объединения во вновь образованное муниципальное образование - муниципальный округ</t>
  </si>
  <si>
    <t>Наименование муниципальных образований</t>
  </si>
  <si>
    <t xml:space="preserve">Иные межбюджетные трансферты бюджетам городских округов на создание модельных муниципальных библиотек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</si>
</sst>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1">
    <font>
      <sz val="10"/>
      <name val="Arial Cyr"/>
      <charset val="204"/>
    </font>
    <font>
      <sz val="11"/>
      <color theme="1"/>
      <name val="Calibri"/>
      <family val="2"/>
      <charset val="204"/>
      <scheme val="minor"/>
    </font>
    <font>
      <b/>
      <sz val="18"/>
      <color theme="3"/>
      <name val="Cambria"/>
      <family val="2"/>
      <charset val="204"/>
      <scheme val="maj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0"/>
      <name val="Arial Cyr"/>
      <charset val="204"/>
    </font>
    <font>
      <sz val="10"/>
      <name val="TimesET"/>
    </font>
    <font>
      <sz val="16"/>
      <name val="TimesET"/>
    </font>
    <font>
      <sz val="14"/>
      <name val="TimesET"/>
    </font>
    <font>
      <sz val="9"/>
      <name val="TimesET"/>
    </font>
    <font>
      <sz val="12"/>
      <name val="TimesET"/>
    </font>
    <font>
      <b/>
      <sz val="10"/>
      <name val="TimesET"/>
    </font>
    <font>
      <b/>
      <sz val="10"/>
      <name val="TimesET"/>
    </font>
    <font>
      <b/>
      <sz val="9"/>
      <name val="TimesET"/>
    </font>
    <font>
      <b/>
      <sz val="11"/>
      <name val="TimesET"/>
    </font>
    <font>
      <b/>
      <sz val="11"/>
      <color rgb="FF000000"/>
      <name val="Arial"/>
      <family val="2"/>
      <charset val="204"/>
    </font>
    <font>
      <b/>
      <sz val="10"/>
      <color rgb="FF000000"/>
      <name val="Arial"/>
      <family val="2"/>
      <charset val="204"/>
    </font>
    <font>
      <sz val="10"/>
      <color rgb="FF000000"/>
      <name val="Arial"/>
      <family val="2"/>
      <charset val="204"/>
    </font>
    <font>
      <sz val="10"/>
      <color theme="1"/>
      <name val="Arial Cyr"/>
      <charset val="204"/>
    </font>
    <font>
      <sz val="12"/>
      <color theme="1"/>
      <name val="TimesET"/>
    </font>
    <font>
      <b/>
      <sz val="10"/>
      <color theme="1"/>
      <name val="Arial Cyr"/>
      <charset val="204"/>
    </font>
    <font>
      <b/>
      <sz val="14"/>
      <color theme="1"/>
      <name val="TimesET"/>
    </font>
    <font>
      <sz val="11"/>
      <color theme="1"/>
      <name val="TimesET"/>
    </font>
    <font>
      <b/>
      <sz val="11"/>
      <color theme="1"/>
      <name val="TimesET"/>
    </font>
    <font>
      <b/>
      <sz val="12"/>
      <color theme="1"/>
      <name val="TimesET"/>
    </font>
    <font>
      <sz val="11"/>
      <name val="Calibri"/>
      <family val="2"/>
      <scheme val="minor"/>
    </font>
    <font>
      <sz val="10"/>
      <color rgb="FF000000"/>
      <name val="Arial Cyr"/>
    </font>
    <font>
      <b/>
      <sz val="12"/>
      <color rgb="FF000000"/>
      <name val="Arial Cyr"/>
    </font>
    <font>
      <b/>
      <sz val="10"/>
      <color rgb="FF000000"/>
      <name val="Arial Cyr"/>
    </font>
    <font>
      <b/>
      <sz val="11"/>
      <name val="TimesET"/>
    </font>
    <font>
      <sz val="11"/>
      <name val="Times New Roman"/>
      <family val="1"/>
      <charset val="204"/>
    </font>
    <font>
      <b/>
      <sz val="11"/>
      <name val="Times New Roman"/>
      <family val="1"/>
      <charset val="204"/>
    </font>
    <font>
      <sz val="9"/>
      <name val="Times New Roman"/>
      <family val="1"/>
      <charset val="204"/>
    </font>
    <font>
      <sz val="16"/>
      <name val="Times New Roman"/>
      <family val="1"/>
      <charset val="204"/>
    </font>
    <font>
      <sz val="21"/>
      <color rgb="FF22272F"/>
      <name val="Times New Roman"/>
      <family val="1"/>
      <charset val="204"/>
    </font>
    <font>
      <sz val="10"/>
      <name val="Times New Roman"/>
      <family val="1"/>
      <charset val="204"/>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rgb="FFB9CDE5"/>
      </patternFill>
    </fill>
    <fill>
      <patternFill patternType="solid">
        <fgColor rgb="FFDCE6F2"/>
      </patternFill>
    </fill>
    <fill>
      <patternFill patternType="solid">
        <fgColor rgb="FFF1F5F9"/>
      </patternFill>
    </fill>
    <fill>
      <patternFill patternType="solid">
        <fgColor rgb="FFB7DDE8"/>
      </patternFill>
    </fill>
    <fill>
      <patternFill patternType="solid">
        <fgColor rgb="FFC0C0C0"/>
      </patternFill>
    </fill>
    <fill>
      <patternFill patternType="solid">
        <fgColor rgb="FFCCFFFF"/>
      </patternFill>
    </fill>
    <fill>
      <patternFill patternType="solid">
        <fgColor indexed="65"/>
        <bgColor indexed="64"/>
      </patternFill>
    </fill>
    <fill>
      <patternFill patternType="solid">
        <fgColor theme="6" tint="0.79998168889431442"/>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rgb="FF95B3D7"/>
      </bottom>
      <diagonal/>
    </border>
    <border>
      <left style="thin">
        <color rgb="FFD9D9D9"/>
      </left>
      <right style="thin">
        <color rgb="FFD9D9D9"/>
      </right>
      <top/>
      <bottom style="thin">
        <color rgb="FFB9CDE5"/>
      </bottom>
      <diagonal/>
    </border>
    <border>
      <left style="thin">
        <color rgb="FFD9D9D9"/>
      </left>
      <right style="thin">
        <color rgb="FFD9D9D9"/>
      </right>
      <top/>
      <bottom style="thin">
        <color rgb="FFD9D9D9"/>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s>
  <cellStyleXfs count="95">
    <xf numFmtId="0" fontId="0" fillId="0" borderId="0"/>
    <xf numFmtId="4" fontId="20" fillId="32" borderId="7">
      <alignment horizontal="right" vertical="top" wrapText="1" shrinkToFit="1"/>
    </xf>
    <xf numFmtId="4" fontId="21" fillId="33" borderId="8">
      <alignment horizontal="right" vertical="top" shrinkToFit="1"/>
    </xf>
    <xf numFmtId="4" fontId="21" fillId="34" borderId="9">
      <alignment horizontal="right" vertical="top" shrinkToFit="1"/>
    </xf>
    <xf numFmtId="4" fontId="22" fillId="0" borderId="9">
      <alignment horizontal="right" vertical="top" shrinkToFit="1"/>
    </xf>
    <xf numFmtId="4" fontId="21" fillId="35" borderId="10">
      <alignment horizontal="right" vertical="top" shrinkToFit="1"/>
    </xf>
    <xf numFmtId="0" fontId="10" fillId="0" borderId="0"/>
    <xf numFmtId="0" fontId="1" fillId="0" borderId="0"/>
    <xf numFmtId="0" fontId="10" fillId="0" borderId="0"/>
    <xf numFmtId="0" fontId="1" fillId="7"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30" fillId="0" borderId="0"/>
    <xf numFmtId="0" fontId="30" fillId="0" borderId="0"/>
    <xf numFmtId="0" fontId="31" fillId="0" borderId="0"/>
    <xf numFmtId="0" fontId="31" fillId="0" borderId="0"/>
    <xf numFmtId="0" fontId="30" fillId="0" borderId="0"/>
    <xf numFmtId="0" fontId="31" fillId="36" borderId="0"/>
    <xf numFmtId="0" fontId="31" fillId="0" borderId="0">
      <alignment wrapText="1"/>
    </xf>
    <xf numFmtId="0" fontId="31" fillId="0" borderId="0"/>
    <xf numFmtId="0" fontId="32" fillId="0" borderId="0">
      <alignment horizontal="center" wrapText="1"/>
    </xf>
    <xf numFmtId="0" fontId="32" fillId="0" borderId="0">
      <alignment horizontal="center"/>
    </xf>
    <xf numFmtId="0" fontId="31" fillId="0" borderId="0">
      <alignment horizontal="right"/>
    </xf>
    <xf numFmtId="0" fontId="31" fillId="36" borderId="11"/>
    <xf numFmtId="0" fontId="31" fillId="0" borderId="10">
      <alignment horizontal="center" vertical="center" wrapText="1"/>
    </xf>
    <xf numFmtId="0" fontId="31" fillId="36" borderId="12"/>
    <xf numFmtId="49" fontId="31" fillId="0" borderId="10">
      <alignment horizontal="left" vertical="top" wrapText="1" indent="2"/>
    </xf>
    <xf numFmtId="49" fontId="31" fillId="0" borderId="10">
      <alignment horizontal="center" vertical="top" shrinkToFit="1"/>
    </xf>
    <xf numFmtId="4" fontId="31" fillId="0" borderId="10">
      <alignment horizontal="right" vertical="top" shrinkToFit="1"/>
    </xf>
    <xf numFmtId="10" fontId="31" fillId="0" borderId="10">
      <alignment horizontal="right" vertical="top" shrinkToFit="1"/>
    </xf>
    <xf numFmtId="0" fontId="31" fillId="36" borderId="12">
      <alignment shrinkToFit="1"/>
    </xf>
    <xf numFmtId="0" fontId="33" fillId="0" borderId="10">
      <alignment horizontal="left"/>
    </xf>
    <xf numFmtId="4" fontId="33" fillId="5" borderId="10">
      <alignment horizontal="right" vertical="top" shrinkToFit="1"/>
    </xf>
    <xf numFmtId="10" fontId="33" fillId="5" borderId="10">
      <alignment horizontal="right" vertical="top" shrinkToFit="1"/>
    </xf>
    <xf numFmtId="0" fontId="31" fillId="36" borderId="13"/>
    <xf numFmtId="0" fontId="33" fillId="0" borderId="10">
      <alignment vertical="top" wrapText="1"/>
    </xf>
    <xf numFmtId="4" fontId="33" fillId="37" borderId="10">
      <alignment horizontal="right" vertical="top" shrinkToFit="1"/>
    </xf>
    <xf numFmtId="10" fontId="33" fillId="37" borderId="10">
      <alignment horizontal="right" vertical="top" shrinkToFit="1"/>
    </xf>
    <xf numFmtId="0" fontId="31" fillId="36" borderId="12">
      <alignment horizontal="center"/>
    </xf>
    <xf numFmtId="0" fontId="31" fillId="36" borderId="12">
      <alignment horizontal="left"/>
    </xf>
    <xf numFmtId="0" fontId="31" fillId="36" borderId="13">
      <alignment horizontal="center"/>
    </xf>
    <xf numFmtId="0" fontId="31" fillId="36" borderId="13">
      <alignment horizontal="left"/>
    </xf>
    <xf numFmtId="0" fontId="9" fillId="6"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6" fillId="4" borderId="0" applyNumberFormat="0" applyBorder="0" applyAlignment="0" applyProtection="0"/>
    <xf numFmtId="0" fontId="30" fillId="0" borderId="0"/>
    <xf numFmtId="0" fontId="1" fillId="0" borderId="0"/>
    <xf numFmtId="0" fontId="1" fillId="0" borderId="0"/>
    <xf numFmtId="0" fontId="10" fillId="0" borderId="0"/>
    <xf numFmtId="0" fontId="1" fillId="0" borderId="0"/>
    <xf numFmtId="0" fontId="10" fillId="38" borderId="0"/>
    <xf numFmtId="0" fontId="10" fillId="38" borderId="0"/>
    <xf numFmtId="0" fontId="10" fillId="38" borderId="0"/>
    <xf numFmtId="0" fontId="10" fillId="38" borderId="0"/>
    <xf numFmtId="0" fontId="10" fillId="38" borderId="0"/>
    <xf numFmtId="0" fontId="10" fillId="0" borderId="0"/>
    <xf numFmtId="0" fontId="5" fillId="3" borderId="0" applyNumberFormat="0" applyBorder="0" applyAlignment="0" applyProtection="0"/>
    <xf numFmtId="0" fontId="8" fillId="0" borderId="0" applyNumberFormat="0" applyFill="0" applyBorder="0" applyAlignment="0" applyProtection="0"/>
    <xf numFmtId="0" fontId="1" fillId="5" borderId="1" applyNumberFormat="0" applyFont="0" applyAlignment="0" applyProtection="0"/>
    <xf numFmtId="0" fontId="1" fillId="5" borderId="1" applyNumberFormat="0" applyFont="0" applyAlignment="0" applyProtection="0"/>
    <xf numFmtId="0" fontId="7" fillId="0" borderId="0" applyNumberFormat="0" applyFill="0" applyBorder="0" applyAlignment="0" applyProtection="0"/>
    <xf numFmtId="0" fontId="4" fillId="2" borderId="0" applyNumberFormat="0" applyBorder="0" applyAlignment="0" applyProtection="0"/>
  </cellStyleXfs>
  <cellXfs count="107">
    <xf numFmtId="0" fontId="0" fillId="0" borderId="0" xfId="0"/>
    <xf numFmtId="1" fontId="11" fillId="30" borderId="0" xfId="0" applyNumberFormat="1" applyFont="1" applyFill="1" applyBorder="1" applyAlignment="1">
      <alignment vertical="center" wrapText="1"/>
    </xf>
    <xf numFmtId="164" fontId="11" fillId="30" borderId="0" xfId="0" applyNumberFormat="1" applyFont="1" applyFill="1" applyBorder="1" applyAlignment="1">
      <alignment vertical="center" wrapText="1"/>
    </xf>
    <xf numFmtId="164" fontId="11" fillId="30" borderId="0" xfId="0" applyNumberFormat="1" applyFont="1" applyFill="1" applyBorder="1" applyAlignment="1">
      <alignment horizontal="center" vertical="center" wrapText="1"/>
    </xf>
    <xf numFmtId="164" fontId="14" fillId="30" borderId="0" xfId="0" applyNumberFormat="1" applyFont="1" applyFill="1" applyBorder="1" applyAlignment="1">
      <alignment vertical="center" wrapText="1"/>
    </xf>
    <xf numFmtId="164" fontId="11" fillId="0" borderId="0" xfId="0" applyNumberFormat="1" applyFont="1" applyFill="1" applyBorder="1" applyAlignment="1">
      <alignment vertical="center" wrapText="1"/>
    </xf>
    <xf numFmtId="164" fontId="11" fillId="31" borderId="0" xfId="0" applyNumberFormat="1" applyFont="1" applyFill="1" applyBorder="1" applyAlignment="1">
      <alignment vertical="center" wrapText="1"/>
    </xf>
    <xf numFmtId="164" fontId="15" fillId="30" borderId="0" xfId="0" applyNumberFormat="1" applyFont="1" applyFill="1" applyBorder="1" applyAlignment="1">
      <alignment horizontal="right" vertical="center" wrapText="1"/>
    </xf>
    <xf numFmtId="164" fontId="17" fillId="0" borderId="0" xfId="0" applyNumberFormat="1" applyFont="1" applyFill="1" applyBorder="1" applyAlignment="1">
      <alignment vertical="center" wrapText="1"/>
    </xf>
    <xf numFmtId="0" fontId="19" fillId="30" borderId="0" xfId="0" applyNumberFormat="1" applyFont="1" applyFill="1" applyBorder="1" applyAlignment="1">
      <alignment horizontal="center" vertical="center" wrapText="1"/>
    </xf>
    <xf numFmtId="0" fontId="23" fillId="0" borderId="0" xfId="8" applyFont="1" applyAlignment="1">
      <alignment vertical="center" wrapText="1"/>
    </xf>
    <xf numFmtId="4" fontId="25" fillId="0" borderId="0" xfId="8" applyNumberFormat="1" applyFont="1"/>
    <xf numFmtId="4" fontId="23" fillId="0" borderId="0" xfId="8" applyNumberFormat="1" applyFont="1" applyAlignment="1">
      <alignment horizontal="center"/>
    </xf>
    <xf numFmtId="0" fontId="27" fillId="0" borderId="0" xfId="8" applyFont="1" applyAlignment="1">
      <alignment horizontal="center" vertical="center" wrapText="1"/>
    </xf>
    <xf numFmtId="0" fontId="28" fillId="30" borderId="2" xfId="8" applyFont="1" applyFill="1" applyBorder="1" applyAlignment="1">
      <alignment horizontal="center" vertical="center" wrapText="1"/>
    </xf>
    <xf numFmtId="0" fontId="28" fillId="30" borderId="4" xfId="8" applyFont="1" applyFill="1" applyBorder="1" applyAlignment="1">
      <alignment horizontal="center" vertical="center" wrapText="1"/>
    </xf>
    <xf numFmtId="4" fontId="25" fillId="30" borderId="0" xfId="8" applyNumberFormat="1" applyFont="1" applyFill="1"/>
    <xf numFmtId="49" fontId="29" fillId="30" borderId="2" xfId="8" applyNumberFormat="1" applyFont="1" applyFill="1" applyBorder="1" applyAlignment="1">
      <alignment horizontal="center" vertical="center" wrapText="1"/>
    </xf>
    <xf numFmtId="165" fontId="29" fillId="30" borderId="2" xfId="8" applyNumberFormat="1" applyFont="1" applyFill="1" applyBorder="1" applyAlignment="1">
      <alignment vertical="center" wrapText="1"/>
    </xf>
    <xf numFmtId="49" fontId="24" fillId="30" borderId="2" xfId="8" applyNumberFormat="1" applyFont="1" applyFill="1" applyBorder="1" applyAlignment="1">
      <alignment horizontal="center" vertical="center" wrapText="1"/>
    </xf>
    <xf numFmtId="165" fontId="24" fillId="30" borderId="2" xfId="8" applyNumberFormat="1" applyFont="1" applyFill="1" applyBorder="1" applyAlignment="1">
      <alignment vertical="center" wrapText="1"/>
    </xf>
    <xf numFmtId="49" fontId="24" fillId="30" borderId="2" xfId="8" applyNumberFormat="1" applyFont="1" applyFill="1" applyBorder="1" applyAlignment="1">
      <alignment horizontal="justify" vertical="center" wrapText="1"/>
    </xf>
    <xf numFmtId="165" fontId="24" fillId="30" borderId="2" xfId="8" applyNumberFormat="1" applyFont="1" applyFill="1" applyBorder="1" applyAlignment="1">
      <alignment horizontal="left" vertical="center" wrapText="1"/>
    </xf>
    <xf numFmtId="4" fontId="23" fillId="30" borderId="0" xfId="8" applyNumberFormat="1" applyFont="1" applyFill="1"/>
    <xf numFmtId="164" fontId="12" fillId="30" borderId="0" xfId="0" applyNumberFormat="1" applyFont="1" applyFill="1" applyBorder="1" applyAlignment="1">
      <alignment horizontal="center" vertical="center" wrapText="1"/>
    </xf>
    <xf numFmtId="164" fontId="13" fillId="30" borderId="0" xfId="0" applyNumberFormat="1" applyFont="1" applyFill="1" applyBorder="1" applyAlignment="1">
      <alignment horizontal="center" vertical="center" wrapText="1"/>
    </xf>
    <xf numFmtId="164" fontId="16" fillId="0" borderId="0" xfId="0" applyNumberFormat="1" applyFont="1" applyFill="1" applyBorder="1" applyAlignment="1">
      <alignment vertical="center" wrapText="1"/>
    </xf>
    <xf numFmtId="0" fontId="34" fillId="30" borderId="0" xfId="0" applyNumberFormat="1" applyFont="1" applyFill="1" applyBorder="1" applyAlignment="1">
      <alignment horizontal="center" vertical="center" wrapText="1"/>
    </xf>
    <xf numFmtId="1" fontId="35" fillId="30" borderId="2" xfId="0" applyNumberFormat="1" applyFont="1" applyFill="1" applyBorder="1" applyAlignment="1">
      <alignment horizontal="center" vertical="center" wrapText="1"/>
    </xf>
    <xf numFmtId="165" fontId="35" fillId="30" borderId="2" xfId="0" applyNumberFormat="1" applyFont="1" applyFill="1" applyBorder="1" applyAlignment="1">
      <alignment horizontal="right" vertical="center" wrapText="1"/>
    </xf>
    <xf numFmtId="1" fontId="36" fillId="30" borderId="2" xfId="0" applyNumberFormat="1" applyFont="1" applyFill="1" applyBorder="1" applyAlignment="1">
      <alignment horizontal="center" vertical="center" wrapText="1"/>
    </xf>
    <xf numFmtId="164" fontId="36" fillId="30" borderId="2" xfId="0" applyNumberFormat="1" applyFont="1" applyFill="1" applyBorder="1" applyAlignment="1">
      <alignment horizontal="left" vertical="center" wrapText="1"/>
    </xf>
    <xf numFmtId="165" fontId="36" fillId="30" borderId="2" xfId="0" applyNumberFormat="1" applyFont="1" applyFill="1" applyBorder="1" applyAlignment="1">
      <alignment horizontal="right" vertical="center" wrapText="1"/>
    </xf>
    <xf numFmtId="1" fontId="35" fillId="30" borderId="2" xfId="0" applyNumberFormat="1" applyFont="1" applyFill="1" applyBorder="1" applyAlignment="1">
      <alignment vertical="center" wrapText="1"/>
    </xf>
    <xf numFmtId="164" fontId="35" fillId="30" borderId="2" xfId="0" applyNumberFormat="1" applyFont="1" applyFill="1" applyBorder="1" applyAlignment="1">
      <alignment vertical="center" wrapText="1"/>
    </xf>
    <xf numFmtId="165" fontId="35" fillId="30" borderId="2" xfId="0" applyNumberFormat="1" applyFont="1" applyFill="1" applyBorder="1" applyAlignment="1">
      <alignment horizontal="right" wrapText="1"/>
    </xf>
    <xf numFmtId="164" fontId="36" fillId="30" borderId="2" xfId="0" applyNumberFormat="1" applyFont="1" applyFill="1" applyBorder="1" applyAlignment="1">
      <alignment vertical="center" wrapText="1"/>
    </xf>
    <xf numFmtId="165" fontId="35" fillId="30" borderId="2" xfId="0" applyNumberFormat="1" applyFont="1" applyFill="1" applyBorder="1" applyAlignment="1">
      <alignment horizontal="center" vertical="center" wrapText="1"/>
    </xf>
    <xf numFmtId="165" fontId="37" fillId="30" borderId="2" xfId="0" applyNumberFormat="1" applyFont="1" applyFill="1" applyBorder="1" applyAlignment="1">
      <alignment horizontal="center" vertical="center" wrapText="1"/>
    </xf>
    <xf numFmtId="164" fontId="14" fillId="0" borderId="0" xfId="0" applyNumberFormat="1" applyFont="1" applyFill="1" applyBorder="1" applyAlignment="1">
      <alignment vertical="center" wrapText="1"/>
    </xf>
    <xf numFmtId="164" fontId="18" fillId="0" borderId="0" xfId="0" applyNumberFormat="1" applyFont="1" applyFill="1" applyBorder="1" applyAlignment="1">
      <alignment vertical="center" wrapText="1"/>
    </xf>
    <xf numFmtId="164" fontId="16" fillId="30" borderId="0" xfId="0" applyNumberFormat="1" applyFont="1" applyFill="1" applyBorder="1" applyAlignment="1">
      <alignment vertical="center" wrapText="1"/>
    </xf>
    <xf numFmtId="165" fontId="35" fillId="30" borderId="2" xfId="0" applyNumberFormat="1" applyFont="1" applyFill="1" applyBorder="1" applyAlignment="1">
      <alignment vertical="center" wrapText="1"/>
    </xf>
    <xf numFmtId="165" fontId="36" fillId="30" borderId="2" xfId="0" applyNumberFormat="1" applyFont="1" applyFill="1" applyBorder="1" applyAlignment="1">
      <alignment vertical="center" wrapText="1"/>
    </xf>
    <xf numFmtId="1" fontId="35" fillId="30" borderId="0" xfId="0" applyNumberFormat="1" applyFont="1" applyFill="1" applyBorder="1" applyAlignment="1">
      <alignment vertical="center" wrapText="1"/>
    </xf>
    <xf numFmtId="164" fontId="35" fillId="30" borderId="0" xfId="0" applyNumberFormat="1" applyFont="1" applyFill="1" applyBorder="1" applyAlignment="1">
      <alignment vertical="center" wrapText="1"/>
    </xf>
    <xf numFmtId="164" fontId="35" fillId="30" borderId="2" xfId="0" applyNumberFormat="1" applyFont="1" applyFill="1" applyBorder="1" applyAlignment="1">
      <alignment horizontal="left" vertical="center" wrapText="1"/>
    </xf>
    <xf numFmtId="164" fontId="12" fillId="30" borderId="0" xfId="0" applyNumberFormat="1" applyFont="1" applyFill="1" applyBorder="1" applyAlignment="1">
      <alignment vertical="center" wrapText="1"/>
    </xf>
    <xf numFmtId="164" fontId="14" fillId="30" borderId="6" xfId="0" applyNumberFormat="1" applyFont="1" applyFill="1" applyBorder="1" applyAlignment="1">
      <alignment vertical="center" wrapText="1"/>
    </xf>
    <xf numFmtId="165" fontId="35" fillId="30" borderId="2" xfId="0" applyNumberFormat="1" applyFont="1" applyFill="1" applyBorder="1" applyAlignment="1">
      <alignment horizontal="right" vertical="top" wrapText="1"/>
    </xf>
    <xf numFmtId="164" fontId="13"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0" xfId="0" applyNumberFormat="1" applyFont="1" applyFill="1" applyBorder="1" applyAlignment="1">
      <alignment horizontal="right" vertical="center" wrapText="1"/>
    </xf>
    <xf numFmtId="164" fontId="12" fillId="30" borderId="0"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2" xfId="0" applyNumberFormat="1" applyFont="1" applyFill="1" applyBorder="1" applyAlignment="1">
      <alignment horizontal="center" vertical="center" wrapText="1"/>
    </xf>
    <xf numFmtId="165" fontId="36" fillId="30" borderId="2" xfId="0" applyNumberFormat="1" applyFont="1" applyFill="1" applyBorder="1" applyAlignment="1">
      <alignment horizontal="right" vertical="top" wrapText="1"/>
    </xf>
    <xf numFmtId="1" fontId="36" fillId="30" borderId="2" xfId="0" applyNumberFormat="1" applyFont="1" applyFill="1" applyBorder="1" applyAlignment="1">
      <alignment vertical="center" wrapText="1"/>
    </xf>
    <xf numFmtId="164" fontId="35" fillId="30" borderId="2" xfId="0" applyNumberFormat="1" applyFont="1" applyFill="1" applyBorder="1" applyAlignment="1">
      <alignment horizontal="center" vertical="center" wrapText="1"/>
    </xf>
    <xf numFmtId="0" fontId="23" fillId="0" borderId="0" xfId="8" applyFont="1" applyFill="1" applyAlignment="1">
      <alignment vertical="center" wrapText="1"/>
    </xf>
    <xf numFmtId="0" fontId="27" fillId="0" borderId="0" xfId="8" applyFont="1" applyFill="1" applyAlignment="1">
      <alignment horizontal="center" vertical="center" wrapText="1"/>
    </xf>
    <xf numFmtId="0" fontId="28" fillId="0" borderId="4" xfId="8" applyFont="1" applyFill="1" applyBorder="1" applyAlignment="1">
      <alignment horizontal="center" vertical="center" wrapText="1"/>
    </xf>
    <xf numFmtId="165" fontId="29" fillId="0" borderId="2" xfId="8" applyNumberFormat="1" applyFont="1" applyFill="1" applyBorder="1" applyAlignment="1">
      <alignment vertical="center" wrapText="1"/>
    </xf>
    <xf numFmtId="165" fontId="24" fillId="0" borderId="2" xfId="8" applyNumberFormat="1" applyFont="1" applyFill="1" applyBorder="1" applyAlignment="1">
      <alignment vertical="center" wrapText="1"/>
    </xf>
    <xf numFmtId="165" fontId="24" fillId="0" borderId="2" xfId="8" applyNumberFormat="1" applyFont="1" applyFill="1" applyBorder="1" applyAlignment="1">
      <alignment horizontal="left" vertical="center" wrapText="1"/>
    </xf>
    <xf numFmtId="165" fontId="24" fillId="0" borderId="2" xfId="8" applyNumberFormat="1" applyFont="1" applyFill="1" applyBorder="1" applyAlignment="1">
      <alignment horizontal="right" vertical="center" wrapText="1"/>
    </xf>
    <xf numFmtId="165" fontId="23" fillId="0" borderId="0" xfId="8" applyNumberFormat="1" applyFont="1" applyFill="1" applyAlignment="1">
      <alignment vertical="center" wrapText="1"/>
    </xf>
    <xf numFmtId="0" fontId="24" fillId="0" borderId="0" xfId="8" applyFont="1" applyFill="1" applyAlignment="1">
      <alignment horizontal="left" vertical="center" wrapText="1"/>
    </xf>
    <xf numFmtId="0" fontId="28" fillId="0" borderId="2" xfId="8" applyFont="1" applyFill="1" applyBorder="1" applyAlignment="1">
      <alignment horizontal="center" vertical="center" wrapText="1"/>
    </xf>
    <xf numFmtId="4" fontId="25" fillId="0" borderId="0" xfId="8" applyNumberFormat="1" applyFont="1" applyFill="1"/>
    <xf numFmtId="165" fontId="11" fillId="30" borderId="0" xfId="0" applyNumberFormat="1" applyFont="1" applyFill="1" applyBorder="1" applyAlignment="1">
      <alignment vertical="center" wrapText="1"/>
    </xf>
    <xf numFmtId="164" fontId="38" fillId="30" borderId="0" xfId="0" applyNumberFormat="1" applyFont="1" applyFill="1" applyBorder="1" applyAlignment="1">
      <alignment vertical="center" wrapText="1"/>
    </xf>
    <xf numFmtId="0" fontId="39" fillId="0" borderId="0" xfId="0" applyFont="1"/>
    <xf numFmtId="165" fontId="36" fillId="0" borderId="2" xfId="0" applyNumberFormat="1" applyFont="1" applyFill="1" applyBorder="1" applyAlignment="1">
      <alignment horizontal="right" vertical="center" wrapText="1"/>
    </xf>
    <xf numFmtId="0" fontId="19" fillId="0" borderId="0" xfId="0" applyNumberFormat="1" applyFont="1" applyFill="1" applyBorder="1" applyAlignment="1">
      <alignment horizontal="center" vertical="center" wrapText="1"/>
    </xf>
    <xf numFmtId="165" fontId="35" fillId="0" borderId="2" xfId="0" applyNumberFormat="1" applyFont="1" applyFill="1" applyBorder="1" applyAlignment="1">
      <alignment vertical="center" wrapText="1"/>
    </xf>
    <xf numFmtId="165" fontId="36" fillId="0" borderId="2" xfId="0" applyNumberFormat="1" applyFont="1" applyFill="1" applyBorder="1" applyAlignment="1">
      <alignment vertical="center" wrapText="1"/>
    </xf>
    <xf numFmtId="0" fontId="24" fillId="0" borderId="0" xfId="8" applyFont="1" applyFill="1" applyAlignment="1">
      <alignment horizontal="right" vertical="center" wrapText="1"/>
    </xf>
    <xf numFmtId="164" fontId="12" fillId="30" borderId="0" xfId="0" applyNumberFormat="1" applyFont="1" applyFill="1" applyBorder="1" applyAlignment="1">
      <alignment horizontal="center" vertical="center" wrapText="1"/>
    </xf>
    <xf numFmtId="164" fontId="35" fillId="30" borderId="2" xfId="0" applyNumberFormat="1" applyFont="1" applyFill="1" applyBorder="1" applyAlignment="1">
      <alignment horizontal="center" vertical="center" wrapText="1"/>
    </xf>
    <xf numFmtId="1" fontId="35" fillId="30" borderId="2" xfId="0" applyNumberFormat="1" applyFont="1" applyFill="1" applyBorder="1" applyAlignment="1">
      <alignment horizontal="center" vertical="center" wrapText="1"/>
    </xf>
    <xf numFmtId="164" fontId="11" fillId="39" borderId="0" xfId="0" applyNumberFormat="1" applyFont="1" applyFill="1" applyBorder="1" applyAlignment="1">
      <alignment vertical="center" wrapText="1"/>
    </xf>
    <xf numFmtId="165" fontId="24" fillId="30" borderId="2" xfId="8" applyNumberFormat="1" applyFont="1" applyFill="1" applyBorder="1" applyAlignment="1">
      <alignment horizontal="right" vertical="center" wrapText="1"/>
    </xf>
    <xf numFmtId="0" fontId="26" fillId="0" borderId="0" xfId="8" applyFont="1" applyAlignment="1">
      <alignment horizontal="center" vertical="center" wrapText="1"/>
    </xf>
    <xf numFmtId="0" fontId="24" fillId="0" borderId="0" xfId="8" applyFont="1" applyFill="1" applyAlignment="1">
      <alignment horizontal="center" vertical="center" wrapText="1"/>
    </xf>
    <xf numFmtId="164" fontId="35" fillId="30" borderId="2"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0" fontId="36" fillId="30" borderId="2" xfId="0" applyNumberFormat="1" applyFont="1" applyFill="1" applyBorder="1" applyAlignment="1">
      <alignment horizontal="left" vertical="center" wrapText="1"/>
    </xf>
    <xf numFmtId="164" fontId="15" fillId="30" borderId="3" xfId="0" applyNumberFormat="1" applyFont="1" applyFill="1" applyBorder="1" applyAlignment="1">
      <alignment horizontal="right" vertical="center" wrapText="1"/>
    </xf>
    <xf numFmtId="164" fontId="35" fillId="30" borderId="4" xfId="0" applyNumberFormat="1" applyFont="1" applyFill="1" applyBorder="1" applyAlignment="1">
      <alignment horizontal="center" vertical="center" wrapText="1"/>
    </xf>
    <xf numFmtId="164" fontId="35" fillId="30" borderId="5" xfId="0" applyNumberFormat="1" applyFont="1" applyFill="1" applyBorder="1" applyAlignment="1">
      <alignment horizontal="center" vertical="center" wrapText="1"/>
    </xf>
    <xf numFmtId="164" fontId="35" fillId="30" borderId="14" xfId="0" applyNumberFormat="1" applyFont="1" applyFill="1" applyBorder="1" applyAlignment="1">
      <alignment horizontal="center" vertical="center" wrapText="1"/>
    </xf>
    <xf numFmtId="0" fontId="36" fillId="0" borderId="2" xfId="0" applyNumberFormat="1" applyFont="1" applyFill="1" applyBorder="1" applyAlignment="1">
      <alignment horizontal="left" vertical="center" wrapText="1"/>
    </xf>
    <xf numFmtId="1" fontId="36" fillId="30" borderId="2" xfId="0" applyNumberFormat="1" applyFont="1" applyFill="1" applyBorder="1" applyAlignment="1">
      <alignment horizontal="left" vertical="center" wrapText="1"/>
    </xf>
    <xf numFmtId="1" fontId="35" fillId="30" borderId="2" xfId="0" applyNumberFormat="1" applyFont="1" applyFill="1" applyBorder="1" applyAlignment="1">
      <alignment horizontal="center" vertical="center" wrapText="1"/>
    </xf>
    <xf numFmtId="164" fontId="36" fillId="30" borderId="2" xfId="0" applyNumberFormat="1" applyFont="1" applyFill="1" applyBorder="1" applyAlignment="1">
      <alignment horizontal="center" vertical="center" wrapText="1"/>
    </xf>
    <xf numFmtId="164" fontId="35" fillId="30" borderId="3" xfId="0" applyNumberFormat="1" applyFont="1" applyFill="1" applyBorder="1" applyAlignment="1">
      <alignment horizontal="right" vertical="center" wrapText="1"/>
    </xf>
    <xf numFmtId="164" fontId="37" fillId="30" borderId="2" xfId="0" applyNumberFormat="1" applyFont="1" applyFill="1" applyBorder="1" applyAlignment="1">
      <alignment horizontal="center" vertical="center" wrapText="1"/>
    </xf>
    <xf numFmtId="1" fontId="36" fillId="30" borderId="4" xfId="0" applyNumberFormat="1" applyFont="1" applyFill="1" applyBorder="1" applyAlignment="1">
      <alignment horizontal="center" vertical="center" wrapText="1"/>
    </xf>
    <xf numFmtId="1" fontId="36" fillId="30" borderId="14"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40" fillId="30" borderId="2" xfId="0" applyNumberFormat="1" applyFont="1" applyFill="1" applyBorder="1" applyAlignment="1">
      <alignment horizontal="center" vertical="center" wrapText="1"/>
    </xf>
    <xf numFmtId="164" fontId="36" fillId="30" borderId="4" xfId="0" applyNumberFormat="1" applyFont="1" applyFill="1" applyBorder="1" applyAlignment="1">
      <alignment horizontal="center" vertical="center" wrapText="1"/>
    </xf>
    <xf numFmtId="164" fontId="36" fillId="30" borderId="5" xfId="0" applyNumberFormat="1" applyFont="1" applyFill="1" applyBorder="1" applyAlignment="1">
      <alignment horizontal="center" vertical="center" wrapText="1"/>
    </xf>
    <xf numFmtId="164" fontId="40" fillId="30" borderId="4" xfId="0" applyNumberFormat="1" applyFont="1" applyFill="1" applyBorder="1" applyAlignment="1">
      <alignment horizontal="center" vertical="center" wrapText="1"/>
    </xf>
    <xf numFmtId="164" fontId="40" fillId="30" borderId="5" xfId="0" applyNumberFormat="1" applyFont="1" applyFill="1" applyBorder="1" applyAlignment="1">
      <alignment horizontal="center" vertical="center" wrapText="1"/>
    </xf>
  </cellXfs>
  <cellStyles count="95">
    <cellStyle name="20% - Акцент1 2" xfId="9"/>
    <cellStyle name="20% - Акцент1 2 2" xfId="10"/>
    <cellStyle name="20% - Акцент2 2" xfId="11"/>
    <cellStyle name="20% - Акцент2 2 2" xfId="12"/>
    <cellStyle name="20% - Акцент3 2" xfId="13"/>
    <cellStyle name="20% - Акцент3 2 2" xfId="14"/>
    <cellStyle name="20% - Акцент4 2" xfId="15"/>
    <cellStyle name="20% - Акцент4 2 2" xfId="16"/>
    <cellStyle name="20% - Акцент5 2" xfId="17"/>
    <cellStyle name="20% - Акцент5 2 2" xfId="18"/>
    <cellStyle name="20% - Акцент6 2" xfId="19"/>
    <cellStyle name="20% - Акцент6 2 2" xfId="20"/>
    <cellStyle name="40% - Акцент1 2" xfId="21"/>
    <cellStyle name="40% - Акцент1 2 2" xfId="22"/>
    <cellStyle name="40% - Акцент2 2" xfId="23"/>
    <cellStyle name="40% - Акцент2 2 2" xfId="24"/>
    <cellStyle name="40% - Акцент3 2" xfId="25"/>
    <cellStyle name="40% - Акцент3 2 2" xfId="26"/>
    <cellStyle name="40% - Акцент4 2" xfId="27"/>
    <cellStyle name="40% - Акцент4 2 2" xfId="28"/>
    <cellStyle name="40% - Акцент5 2" xfId="29"/>
    <cellStyle name="40% - Акцент5 2 2" xfId="30"/>
    <cellStyle name="40% - Акцент6 2" xfId="31"/>
    <cellStyle name="40% - Акцент6 2 2" xfId="32"/>
    <cellStyle name="60% - Акцент1 2" xfId="33"/>
    <cellStyle name="60% - Акцент2 2" xfId="34"/>
    <cellStyle name="60% - Акцент3 2" xfId="35"/>
    <cellStyle name="60% - Акцент4 2" xfId="36"/>
    <cellStyle name="60% - Акцент5 2" xfId="37"/>
    <cellStyle name="60% - Акцент6 2" xfId="38"/>
    <cellStyle name="br" xfId="39"/>
    <cellStyle name="col" xfId="40"/>
    <cellStyle name="ex62" xfId="1"/>
    <cellStyle name="ex66" xfId="2"/>
    <cellStyle name="ex70" xfId="3"/>
    <cellStyle name="ex74" xfId="4"/>
    <cellStyle name="style0" xfId="41"/>
    <cellStyle name="td" xfId="42"/>
    <cellStyle name="tr" xfId="43"/>
    <cellStyle name="xl21" xfId="44"/>
    <cellStyle name="xl22" xfId="45"/>
    <cellStyle name="xl23" xfId="46"/>
    <cellStyle name="xl24" xfId="47"/>
    <cellStyle name="xl25" xfId="48"/>
    <cellStyle name="xl26" xfId="49"/>
    <cellStyle name="xl27" xfId="50"/>
    <cellStyle name="xl28" xfId="51"/>
    <cellStyle name="xl29" xfId="52"/>
    <cellStyle name="xl30" xfId="53"/>
    <cellStyle name="xl31" xfId="54"/>
    <cellStyle name="xl32" xfId="55"/>
    <cellStyle name="xl33" xfId="56"/>
    <cellStyle name="xl34" xfId="57"/>
    <cellStyle name="xl35" xfId="58"/>
    <cellStyle name="xl36" xfId="59"/>
    <cellStyle name="xl37" xfId="60"/>
    <cellStyle name="xl38" xfId="61"/>
    <cellStyle name="xl39" xfId="5"/>
    <cellStyle name="xl40" xfId="62"/>
    <cellStyle name="xl41" xfId="63"/>
    <cellStyle name="xl42" xfId="64"/>
    <cellStyle name="xl43" xfId="65"/>
    <cellStyle name="xl44" xfId="66"/>
    <cellStyle name="xl45" xfId="67"/>
    <cellStyle name="xl46" xfId="68"/>
    <cellStyle name="Акцент1 2" xfId="69"/>
    <cellStyle name="Акцент2 2" xfId="70"/>
    <cellStyle name="Акцент3 2" xfId="71"/>
    <cellStyle name="Акцент4 2" xfId="72"/>
    <cellStyle name="Акцент5 2" xfId="73"/>
    <cellStyle name="Акцент6 2" xfId="74"/>
    <cellStyle name="Заголовок 4 2" xfId="75"/>
    <cellStyle name="Название 2" xfId="76"/>
    <cellStyle name="Нейтральный 2" xfId="77"/>
    <cellStyle name="Обычный" xfId="0" builtinId="0"/>
    <cellStyle name="Обычный 10" xfId="78"/>
    <cellStyle name="Обычный 11" xfId="8"/>
    <cellStyle name="Обычный 12" xfId="79"/>
    <cellStyle name="Обычный 13" xfId="80"/>
    <cellStyle name="Обычный 14" xfId="81"/>
    <cellStyle name="Обычный 2" xfId="6"/>
    <cellStyle name="Обычный 2 2" xfId="82"/>
    <cellStyle name="Обычный 3" xfId="7"/>
    <cellStyle name="Обычный 4" xfId="83"/>
    <cellStyle name="Обычный 5" xfId="84"/>
    <cellStyle name="Обычный 6" xfId="85"/>
    <cellStyle name="Обычный 7" xfId="86"/>
    <cellStyle name="Обычный 8" xfId="87"/>
    <cellStyle name="Обычный 9" xfId="88"/>
    <cellStyle name="Плохой 2" xfId="89"/>
    <cellStyle name="Пояснение 2" xfId="90"/>
    <cellStyle name="Примечание 2" xfId="91"/>
    <cellStyle name="Примечание 2 2" xfId="92"/>
    <cellStyle name="Текст предупреждения 2" xfId="93"/>
    <cellStyle name="Хороший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tabSelected="1" zoomScale="80" zoomScaleNormal="80" zoomScaleSheetLayoutView="100" workbookViewId="0"/>
  </sheetViews>
  <sheetFormatPr defaultColWidth="29.54296875" defaultRowHeight="13"/>
  <cols>
    <col min="1" max="1" width="6.1796875" style="10" customWidth="1"/>
    <col min="2" max="2" width="91" style="10" customWidth="1"/>
    <col min="3" max="3" width="31.1796875" style="10" customWidth="1"/>
    <col min="4" max="4" width="21" style="60" customWidth="1"/>
    <col min="5" max="5" width="19.7265625" style="60" customWidth="1"/>
    <col min="6" max="6" width="20.81640625" style="60" customWidth="1"/>
    <col min="7" max="7" width="22.453125" style="11" customWidth="1"/>
    <col min="8" max="8" width="21" style="11" customWidth="1"/>
    <col min="9" max="9" width="21.54296875" style="11" customWidth="1"/>
    <col min="10" max="16384" width="29.54296875" style="11"/>
  </cols>
  <sheetData>
    <row r="1" spans="1:6" ht="27.75" customHeight="1">
      <c r="E1" s="85"/>
      <c r="F1" s="85"/>
    </row>
    <row r="2" spans="1:6" ht="15.5">
      <c r="F2" s="68"/>
    </row>
    <row r="3" spans="1:6" s="12" customFormat="1" ht="45" customHeight="1">
      <c r="A3" s="84" t="s">
        <v>286</v>
      </c>
      <c r="B3" s="84"/>
      <c r="C3" s="84"/>
      <c r="D3" s="84"/>
      <c r="E3" s="84"/>
      <c r="F3" s="84"/>
    </row>
    <row r="4" spans="1:6" s="12" customFormat="1" ht="19.5" customHeight="1">
      <c r="A4" s="13"/>
      <c r="B4" s="13"/>
      <c r="C4" s="13"/>
      <c r="D4" s="61"/>
      <c r="E4" s="61"/>
      <c r="F4" s="78" t="s">
        <v>100</v>
      </c>
    </row>
    <row r="5" spans="1:6" s="16" customFormat="1" ht="56">
      <c r="A5" s="14" t="s">
        <v>31</v>
      </c>
      <c r="B5" s="15" t="s">
        <v>32</v>
      </c>
      <c r="C5" s="15" t="s">
        <v>33</v>
      </c>
      <c r="D5" s="62" t="s">
        <v>144</v>
      </c>
      <c r="E5" s="62" t="s">
        <v>99</v>
      </c>
      <c r="F5" s="69" t="s">
        <v>148</v>
      </c>
    </row>
    <row r="6" spans="1:6" s="16" customFormat="1" ht="15">
      <c r="A6" s="17">
        <v>1</v>
      </c>
      <c r="B6" s="18" t="s">
        <v>34</v>
      </c>
      <c r="C6" s="18"/>
      <c r="D6" s="63">
        <f>SUM(D8:D11)</f>
        <v>849848.2</v>
      </c>
      <c r="E6" s="63">
        <f>SUM(E8:E11)</f>
        <v>849848.2</v>
      </c>
      <c r="F6" s="63">
        <f>SUM(F8:F11)</f>
        <v>432223.4</v>
      </c>
    </row>
    <row r="7" spans="1:6" s="16" customFormat="1" ht="15.5">
      <c r="A7" s="19"/>
      <c r="B7" s="20" t="s">
        <v>35</v>
      </c>
      <c r="C7" s="20"/>
      <c r="D7" s="64"/>
      <c r="E7" s="64"/>
      <c r="F7" s="64"/>
    </row>
    <row r="8" spans="1:6" s="16" customFormat="1" ht="69" customHeight="1">
      <c r="A8" s="19" t="s">
        <v>36</v>
      </c>
      <c r="B8" s="21" t="s">
        <v>423</v>
      </c>
      <c r="C8" s="20" t="s">
        <v>37</v>
      </c>
      <c r="D8" s="64">
        <v>811248.5</v>
      </c>
      <c r="E8" s="64">
        <v>811248.5</v>
      </c>
      <c r="F8" s="64">
        <v>405624</v>
      </c>
    </row>
    <row r="9" spans="1:6" s="23" customFormat="1" ht="49.5" customHeight="1">
      <c r="A9" s="19" t="s">
        <v>38</v>
      </c>
      <c r="B9" s="21" t="s">
        <v>424</v>
      </c>
      <c r="C9" s="22" t="s">
        <v>39</v>
      </c>
      <c r="D9" s="64">
        <v>23999.7</v>
      </c>
      <c r="E9" s="64">
        <v>23999.7</v>
      </c>
      <c r="F9" s="66">
        <v>11999.4</v>
      </c>
    </row>
    <row r="10" spans="1:6" s="23" customFormat="1" ht="62">
      <c r="A10" s="19" t="s">
        <v>154</v>
      </c>
      <c r="B10" s="21" t="s">
        <v>426</v>
      </c>
      <c r="C10" s="22" t="s">
        <v>155</v>
      </c>
      <c r="D10" s="64">
        <v>14600</v>
      </c>
      <c r="E10" s="64">
        <v>14600</v>
      </c>
      <c r="F10" s="66">
        <v>14600</v>
      </c>
    </row>
    <row r="11" spans="1:6" s="23" customFormat="1" ht="15.5">
      <c r="A11" s="19"/>
      <c r="B11" s="21"/>
      <c r="C11" s="22"/>
      <c r="D11" s="65"/>
      <c r="E11" s="66"/>
      <c r="F11" s="66"/>
    </row>
    <row r="12" spans="1:6" s="16" customFormat="1" ht="15">
      <c r="A12" s="17" t="s">
        <v>40</v>
      </c>
      <c r="B12" s="18" t="s">
        <v>41</v>
      </c>
      <c r="C12" s="18"/>
      <c r="D12" s="63">
        <f>SUM(D14:D90)</f>
        <v>7901482.4000000004</v>
      </c>
      <c r="E12" s="63">
        <f t="shared" ref="E12:F12" si="0">SUM(E14:E90)</f>
        <v>9749397.3999999985</v>
      </c>
      <c r="F12" s="63">
        <f t="shared" si="0"/>
        <v>2653169.6999999997</v>
      </c>
    </row>
    <row r="13" spans="1:6" s="23" customFormat="1" ht="15.5">
      <c r="A13" s="19"/>
      <c r="B13" s="20" t="s">
        <v>35</v>
      </c>
      <c r="C13" s="20"/>
      <c r="D13" s="64"/>
      <c r="E13" s="64"/>
      <c r="F13" s="64"/>
    </row>
    <row r="14" spans="1:6" s="16" customFormat="1" ht="69" customHeight="1">
      <c r="A14" s="19" t="s">
        <v>42</v>
      </c>
      <c r="B14" s="21" t="s">
        <v>294</v>
      </c>
      <c r="C14" s="20" t="s">
        <v>137</v>
      </c>
      <c r="D14" s="20">
        <v>365000</v>
      </c>
      <c r="E14" s="20">
        <v>463401.6</v>
      </c>
      <c r="F14" s="20">
        <v>112596.5</v>
      </c>
    </row>
    <row r="15" spans="1:6" s="23" customFormat="1" ht="46.5">
      <c r="A15" s="19" t="s">
        <v>43</v>
      </c>
      <c r="B15" s="21" t="s">
        <v>295</v>
      </c>
      <c r="C15" s="20" t="s">
        <v>138</v>
      </c>
      <c r="D15" s="20">
        <v>335000</v>
      </c>
      <c r="E15" s="20">
        <v>328529.90000000002</v>
      </c>
      <c r="F15" s="20">
        <v>204381.8</v>
      </c>
    </row>
    <row r="16" spans="1:6" s="16" customFormat="1" ht="51.75" customHeight="1">
      <c r="A16" s="19" t="s">
        <v>44</v>
      </c>
      <c r="B16" s="21" t="s">
        <v>296</v>
      </c>
      <c r="C16" s="20" t="s">
        <v>139</v>
      </c>
      <c r="D16" s="20">
        <v>210000</v>
      </c>
      <c r="E16" s="20">
        <v>231727.6</v>
      </c>
      <c r="F16" s="20">
        <v>16923.7</v>
      </c>
    </row>
    <row r="17" spans="1:6" s="16" customFormat="1" ht="60" customHeight="1">
      <c r="A17" s="19" t="s">
        <v>45</v>
      </c>
      <c r="B17" s="21" t="s">
        <v>297</v>
      </c>
      <c r="C17" s="20" t="s">
        <v>156</v>
      </c>
      <c r="D17" s="20">
        <v>90000</v>
      </c>
      <c r="E17" s="20">
        <v>90000</v>
      </c>
      <c r="F17" s="20">
        <v>72446.399999999994</v>
      </c>
    </row>
    <row r="18" spans="1:6" s="16" customFormat="1" ht="55.5" customHeight="1">
      <c r="A18" s="19" t="s">
        <v>46</v>
      </c>
      <c r="B18" s="21" t="s">
        <v>299</v>
      </c>
      <c r="C18" s="20" t="s">
        <v>158</v>
      </c>
      <c r="D18" s="20">
        <v>100000</v>
      </c>
      <c r="E18" s="20">
        <v>117824.7</v>
      </c>
      <c r="F18" s="20">
        <v>23795.5</v>
      </c>
    </row>
    <row r="19" spans="1:6" s="16" customFormat="1" ht="69" customHeight="1">
      <c r="A19" s="19" t="s">
        <v>47</v>
      </c>
      <c r="B19" s="21" t="s">
        <v>300</v>
      </c>
      <c r="C19" s="20" t="s">
        <v>157</v>
      </c>
      <c r="D19" s="20">
        <v>80000</v>
      </c>
      <c r="E19" s="20">
        <v>80000</v>
      </c>
      <c r="F19" s="20">
        <v>7280.2</v>
      </c>
    </row>
    <row r="20" spans="1:6" s="16" customFormat="1" ht="71.25" customHeight="1">
      <c r="A20" s="19" t="s">
        <v>48</v>
      </c>
      <c r="B20" s="21" t="s">
        <v>301</v>
      </c>
      <c r="C20" s="20" t="s">
        <v>159</v>
      </c>
      <c r="D20" s="20">
        <v>1106075</v>
      </c>
      <c r="E20" s="20">
        <v>1110022.3999999999</v>
      </c>
      <c r="F20" s="20">
        <v>33109</v>
      </c>
    </row>
    <row r="21" spans="1:6" s="16" customFormat="1" ht="31">
      <c r="A21" s="19" t="s">
        <v>49</v>
      </c>
      <c r="B21" s="21" t="s">
        <v>160</v>
      </c>
      <c r="C21" s="20" t="s">
        <v>161</v>
      </c>
      <c r="D21" s="20">
        <v>100000</v>
      </c>
      <c r="E21" s="20">
        <v>82175.3</v>
      </c>
      <c r="F21" s="20">
        <v>6324.8</v>
      </c>
    </row>
    <row r="22" spans="1:6" s="16" customFormat="1" ht="54" customHeight="1">
      <c r="A22" s="19" t="s">
        <v>50</v>
      </c>
      <c r="B22" s="21" t="s">
        <v>379</v>
      </c>
      <c r="C22" s="20" t="s">
        <v>290</v>
      </c>
      <c r="D22" s="20"/>
      <c r="E22" s="20">
        <v>79900</v>
      </c>
      <c r="F22" s="20">
        <v>0</v>
      </c>
    </row>
    <row r="23" spans="1:6" s="16" customFormat="1" ht="155">
      <c r="A23" s="19" t="s">
        <v>146</v>
      </c>
      <c r="B23" s="21" t="s">
        <v>327</v>
      </c>
      <c r="C23" s="20" t="s">
        <v>162</v>
      </c>
      <c r="D23" s="20">
        <v>557406.5</v>
      </c>
      <c r="E23" s="20">
        <v>174385.8</v>
      </c>
      <c r="F23" s="20">
        <v>9519.4</v>
      </c>
    </row>
    <row r="24" spans="1:6" s="16" customFormat="1" ht="62">
      <c r="A24" s="19" t="s">
        <v>233</v>
      </c>
      <c r="B24" s="21" t="s">
        <v>354</v>
      </c>
      <c r="C24" s="20" t="s">
        <v>163</v>
      </c>
      <c r="D24" s="20">
        <v>414647.9</v>
      </c>
      <c r="E24" s="20">
        <v>700083.1</v>
      </c>
      <c r="F24" s="20">
        <v>36884.699999999997</v>
      </c>
    </row>
    <row r="25" spans="1:6" s="16" customFormat="1" ht="31">
      <c r="A25" s="19" t="s">
        <v>234</v>
      </c>
      <c r="B25" s="21" t="s">
        <v>328</v>
      </c>
      <c r="C25" s="20" t="s">
        <v>167</v>
      </c>
      <c r="D25" s="20">
        <v>9957.1</v>
      </c>
      <c r="E25" s="20">
        <v>5982</v>
      </c>
      <c r="F25" s="20">
        <v>0</v>
      </c>
    </row>
    <row r="26" spans="1:6" s="16" customFormat="1" ht="71.25" customHeight="1">
      <c r="A26" s="19" t="s">
        <v>51</v>
      </c>
      <c r="B26" s="21" t="s">
        <v>329</v>
      </c>
      <c r="C26" s="20" t="s">
        <v>422</v>
      </c>
      <c r="D26" s="20">
        <v>124924.2</v>
      </c>
      <c r="E26" s="20">
        <v>211533.6</v>
      </c>
      <c r="F26" s="20">
        <v>95853.1</v>
      </c>
    </row>
    <row r="27" spans="1:6" s="16" customFormat="1" ht="126.75" customHeight="1">
      <c r="A27" s="19" t="s">
        <v>235</v>
      </c>
      <c r="B27" s="21" t="s">
        <v>330</v>
      </c>
      <c r="C27" s="20" t="s">
        <v>164</v>
      </c>
      <c r="D27" s="20">
        <v>53820.4</v>
      </c>
      <c r="E27" s="20">
        <v>58423.3</v>
      </c>
      <c r="F27" s="20">
        <v>3879.1</v>
      </c>
    </row>
    <row r="28" spans="1:6" s="16" customFormat="1" ht="108.5">
      <c r="A28" s="19" t="s">
        <v>52</v>
      </c>
      <c r="B28" s="21" t="s">
        <v>332</v>
      </c>
      <c r="C28" s="20" t="s">
        <v>221</v>
      </c>
      <c r="D28" s="20">
        <v>22547.599999999999</v>
      </c>
      <c r="E28" s="20">
        <v>67605.3</v>
      </c>
      <c r="F28" s="20">
        <v>0</v>
      </c>
    </row>
    <row r="29" spans="1:6" s="16" customFormat="1" ht="54.75" customHeight="1">
      <c r="A29" s="19" t="s">
        <v>236</v>
      </c>
      <c r="B29" s="21" t="s">
        <v>353</v>
      </c>
      <c r="C29" s="20" t="s">
        <v>165</v>
      </c>
      <c r="D29" s="20">
        <v>100000</v>
      </c>
      <c r="E29" s="20">
        <v>102914.6</v>
      </c>
      <c r="F29" s="20">
        <v>5648.4</v>
      </c>
    </row>
    <row r="30" spans="1:6" s="16" customFormat="1" ht="60" customHeight="1">
      <c r="A30" s="19" t="s">
        <v>53</v>
      </c>
      <c r="B30" s="21" t="s">
        <v>367</v>
      </c>
      <c r="C30" s="20" t="s">
        <v>229</v>
      </c>
      <c r="D30" s="20"/>
      <c r="E30" s="20">
        <v>46566.1</v>
      </c>
      <c r="F30" s="20">
        <v>37795.4</v>
      </c>
    </row>
    <row r="31" spans="1:6" s="16" customFormat="1" ht="62">
      <c r="A31" s="19" t="s">
        <v>54</v>
      </c>
      <c r="B31" s="21" t="s">
        <v>368</v>
      </c>
      <c r="C31" s="20" t="s">
        <v>232</v>
      </c>
      <c r="D31" s="20"/>
      <c r="E31" s="20">
        <v>68514.399999999994</v>
      </c>
      <c r="F31" s="20">
        <v>9090</v>
      </c>
    </row>
    <row r="32" spans="1:6" s="16" customFormat="1" ht="40.5" customHeight="1">
      <c r="A32" s="19" t="s">
        <v>237</v>
      </c>
      <c r="B32" s="21" t="s">
        <v>369</v>
      </c>
      <c r="C32" s="20" t="s">
        <v>230</v>
      </c>
      <c r="D32" s="20"/>
      <c r="E32" s="20">
        <v>111334.5</v>
      </c>
      <c r="F32" s="20">
        <v>0</v>
      </c>
    </row>
    <row r="33" spans="1:8" s="16" customFormat="1" ht="50.25" customHeight="1">
      <c r="A33" s="19" t="s">
        <v>238</v>
      </c>
      <c r="B33" s="21" t="s">
        <v>322</v>
      </c>
      <c r="C33" s="20" t="s">
        <v>166</v>
      </c>
      <c r="D33" s="20">
        <v>429597.5</v>
      </c>
      <c r="E33" s="20">
        <v>429597.5</v>
      </c>
      <c r="F33" s="20">
        <v>47403.5</v>
      </c>
    </row>
    <row r="34" spans="1:8" s="16" customFormat="1" ht="75.75" customHeight="1">
      <c r="A34" s="19" t="s">
        <v>239</v>
      </c>
      <c r="B34" s="21" t="s">
        <v>350</v>
      </c>
      <c r="C34" s="20" t="s">
        <v>205</v>
      </c>
      <c r="D34" s="20">
        <v>0</v>
      </c>
      <c r="E34" s="20">
        <v>57434.7</v>
      </c>
      <c r="F34" s="20">
        <v>0</v>
      </c>
    </row>
    <row r="35" spans="1:8" s="16" customFormat="1" ht="69" customHeight="1">
      <c r="A35" s="19" t="s">
        <v>55</v>
      </c>
      <c r="B35" s="21" t="s">
        <v>333</v>
      </c>
      <c r="C35" s="20" t="s">
        <v>168</v>
      </c>
      <c r="D35" s="20">
        <v>348342.5</v>
      </c>
      <c r="E35" s="20">
        <v>348342.5</v>
      </c>
      <c r="F35" s="20">
        <v>346926.2</v>
      </c>
      <c r="H35" s="73"/>
    </row>
    <row r="36" spans="1:8" s="16" customFormat="1" ht="31">
      <c r="A36" s="19" t="s">
        <v>56</v>
      </c>
      <c r="B36" s="21" t="s">
        <v>323</v>
      </c>
      <c r="C36" s="20" t="s">
        <v>169</v>
      </c>
      <c r="D36" s="20">
        <v>8045</v>
      </c>
      <c r="E36" s="20">
        <v>18774.3</v>
      </c>
      <c r="F36" s="20">
        <v>0</v>
      </c>
    </row>
    <row r="37" spans="1:8" s="16" customFormat="1" ht="124">
      <c r="A37" s="19" t="s">
        <v>57</v>
      </c>
      <c r="B37" s="21" t="s">
        <v>324</v>
      </c>
      <c r="C37" s="20" t="s">
        <v>219</v>
      </c>
      <c r="D37" s="20">
        <v>263650.40000000002</v>
      </c>
      <c r="E37" s="20">
        <v>524274.6</v>
      </c>
      <c r="F37" s="20">
        <v>239648.3</v>
      </c>
    </row>
    <row r="38" spans="1:8" s="16" customFormat="1" ht="54.75" customHeight="1">
      <c r="A38" s="19" t="s">
        <v>58</v>
      </c>
      <c r="B38" s="21" t="s">
        <v>338</v>
      </c>
      <c r="C38" s="20" t="s">
        <v>170</v>
      </c>
      <c r="D38" s="20">
        <v>10558.6</v>
      </c>
      <c r="E38" s="20">
        <v>14845.3</v>
      </c>
      <c r="F38" s="20">
        <v>0</v>
      </c>
    </row>
    <row r="39" spans="1:8" s="16" customFormat="1" ht="74.25" customHeight="1">
      <c r="A39" s="19" t="s">
        <v>240</v>
      </c>
      <c r="B39" s="21" t="s">
        <v>359</v>
      </c>
      <c r="C39" s="20" t="s">
        <v>211</v>
      </c>
      <c r="D39" s="20"/>
      <c r="E39" s="20">
        <v>8022.9</v>
      </c>
      <c r="F39" s="20">
        <v>0</v>
      </c>
    </row>
    <row r="40" spans="1:8" s="16" customFormat="1" ht="31">
      <c r="A40" s="19" t="s">
        <v>59</v>
      </c>
      <c r="B40" s="21" t="s">
        <v>360</v>
      </c>
      <c r="C40" s="20" t="s">
        <v>212</v>
      </c>
      <c r="D40" s="20"/>
      <c r="E40" s="20">
        <v>13847.6</v>
      </c>
      <c r="F40" s="20">
        <v>3326.1</v>
      </c>
    </row>
    <row r="41" spans="1:8" s="16" customFormat="1" ht="31">
      <c r="A41" s="19" t="s">
        <v>241</v>
      </c>
      <c r="B41" s="21" t="s">
        <v>345</v>
      </c>
      <c r="C41" s="20" t="s">
        <v>222</v>
      </c>
      <c r="D41" s="20">
        <v>203484</v>
      </c>
      <c r="E41" s="20">
        <v>193985.2</v>
      </c>
      <c r="F41" s="20">
        <v>103829.7</v>
      </c>
    </row>
    <row r="42" spans="1:8" s="16" customFormat="1" ht="83.25" customHeight="1">
      <c r="A42" s="19" t="s">
        <v>242</v>
      </c>
      <c r="B42" s="21" t="s">
        <v>339</v>
      </c>
      <c r="C42" s="20" t="s">
        <v>171</v>
      </c>
      <c r="D42" s="20">
        <v>36499.4</v>
      </c>
      <c r="E42" s="20">
        <v>39670.6</v>
      </c>
      <c r="F42" s="20">
        <v>15414.2</v>
      </c>
    </row>
    <row r="43" spans="1:8" s="16" customFormat="1" ht="31">
      <c r="A43" s="19" t="s">
        <v>243</v>
      </c>
      <c r="B43" s="21" t="s">
        <v>380</v>
      </c>
      <c r="C43" s="20" t="s">
        <v>218</v>
      </c>
      <c r="D43" s="20"/>
      <c r="E43" s="20">
        <v>592.4</v>
      </c>
      <c r="F43" s="20">
        <v>0</v>
      </c>
    </row>
    <row r="44" spans="1:8" s="16" customFormat="1" ht="57.75" customHeight="1">
      <c r="A44" s="19" t="s">
        <v>244</v>
      </c>
      <c r="B44" s="21" t="s">
        <v>351</v>
      </c>
      <c r="C44" s="20" t="s">
        <v>206</v>
      </c>
      <c r="D44" s="20"/>
      <c r="E44" s="20">
        <v>551.29999999999995</v>
      </c>
      <c r="F44" s="20">
        <v>0</v>
      </c>
    </row>
    <row r="45" spans="1:8" s="16" customFormat="1" ht="78" customHeight="1">
      <c r="A45" s="19" t="s">
        <v>245</v>
      </c>
      <c r="B45" s="21" t="s">
        <v>311</v>
      </c>
      <c r="C45" s="20" t="s">
        <v>172</v>
      </c>
      <c r="D45" s="20">
        <v>670.6</v>
      </c>
      <c r="E45" s="20">
        <v>670.6</v>
      </c>
      <c r="F45" s="20">
        <v>478.8</v>
      </c>
    </row>
    <row r="46" spans="1:8" s="16" customFormat="1" ht="65.25" customHeight="1">
      <c r="A46" s="19" t="s">
        <v>246</v>
      </c>
      <c r="B46" s="21" t="s">
        <v>316</v>
      </c>
      <c r="C46" s="20" t="s">
        <v>175</v>
      </c>
      <c r="D46" s="20">
        <v>21337.1</v>
      </c>
      <c r="E46" s="20">
        <v>21337.1</v>
      </c>
      <c r="F46" s="20">
        <v>17566.099999999999</v>
      </c>
    </row>
    <row r="47" spans="1:8" s="16" customFormat="1" ht="31">
      <c r="A47" s="19" t="s">
        <v>247</v>
      </c>
      <c r="B47" s="21" t="s">
        <v>317</v>
      </c>
      <c r="C47" s="20" t="s">
        <v>176</v>
      </c>
      <c r="D47" s="20">
        <v>7706.5</v>
      </c>
      <c r="E47" s="20">
        <v>7706.5</v>
      </c>
      <c r="F47" s="20">
        <v>7679.7</v>
      </c>
    </row>
    <row r="48" spans="1:8" s="16" customFormat="1" ht="65.25" customHeight="1">
      <c r="A48" s="19" t="s">
        <v>248</v>
      </c>
      <c r="B48" s="21" t="s">
        <v>318</v>
      </c>
      <c r="C48" s="20" t="s">
        <v>177</v>
      </c>
      <c r="D48" s="20">
        <v>11640.6</v>
      </c>
      <c r="E48" s="20">
        <v>11640.6</v>
      </c>
      <c r="F48" s="20">
        <v>2206.4</v>
      </c>
    </row>
    <row r="49" spans="1:6" s="16" customFormat="1" ht="54" customHeight="1">
      <c r="A49" s="19" t="s">
        <v>60</v>
      </c>
      <c r="B49" s="21" t="s">
        <v>364</v>
      </c>
      <c r="C49" s="20" t="s">
        <v>226</v>
      </c>
      <c r="D49" s="20"/>
      <c r="E49" s="20">
        <v>1633.2</v>
      </c>
      <c r="F49" s="20">
        <v>0</v>
      </c>
    </row>
    <row r="50" spans="1:6" s="16" customFormat="1" ht="67.5" customHeight="1">
      <c r="A50" s="19" t="s">
        <v>249</v>
      </c>
      <c r="B50" s="21" t="s">
        <v>314</v>
      </c>
      <c r="C50" s="20" t="s">
        <v>173</v>
      </c>
      <c r="D50" s="20">
        <v>6500</v>
      </c>
      <c r="E50" s="20">
        <v>6500</v>
      </c>
      <c r="F50" s="20">
        <v>6500</v>
      </c>
    </row>
    <row r="51" spans="1:6" s="16" customFormat="1" ht="36.75" customHeight="1">
      <c r="A51" s="19" t="s">
        <v>250</v>
      </c>
      <c r="B51" s="21" t="s">
        <v>315</v>
      </c>
      <c r="C51" s="20" t="s">
        <v>174</v>
      </c>
      <c r="D51" s="20">
        <v>20732.400000000001</v>
      </c>
      <c r="E51" s="20">
        <v>19797</v>
      </c>
      <c r="F51" s="20">
        <v>2919.4</v>
      </c>
    </row>
    <row r="52" spans="1:6" s="16" customFormat="1" ht="53.25" customHeight="1">
      <c r="A52" s="19" t="s">
        <v>61</v>
      </c>
      <c r="B52" s="21" t="s">
        <v>374</v>
      </c>
      <c r="C52" s="20" t="s">
        <v>178</v>
      </c>
      <c r="D52" s="20">
        <v>70000</v>
      </c>
      <c r="E52" s="20">
        <v>0</v>
      </c>
      <c r="F52" s="20"/>
    </row>
    <row r="53" spans="1:6" s="16" customFormat="1" ht="51" customHeight="1">
      <c r="A53" s="19" t="s">
        <v>251</v>
      </c>
      <c r="B53" s="21" t="s">
        <v>320</v>
      </c>
      <c r="C53" s="20" t="s">
        <v>202</v>
      </c>
      <c r="D53" s="20">
        <v>0</v>
      </c>
      <c r="E53" s="20">
        <v>111504.4</v>
      </c>
      <c r="F53" s="20">
        <v>22456.3</v>
      </c>
    </row>
    <row r="54" spans="1:6" s="16" customFormat="1" ht="71.25" customHeight="1">
      <c r="A54" s="19" t="s">
        <v>252</v>
      </c>
      <c r="B54" s="21" t="s">
        <v>371</v>
      </c>
      <c r="C54" s="20" t="s">
        <v>179</v>
      </c>
      <c r="D54" s="20">
        <v>29470</v>
      </c>
      <c r="E54" s="20">
        <v>29470</v>
      </c>
      <c r="F54" s="20">
        <v>17520.2</v>
      </c>
    </row>
    <row r="55" spans="1:6" s="16" customFormat="1" ht="73.5" customHeight="1">
      <c r="A55" s="19" t="s">
        <v>253</v>
      </c>
      <c r="B55" s="21" t="s">
        <v>373</v>
      </c>
      <c r="C55" s="20" t="s">
        <v>180</v>
      </c>
      <c r="D55" s="83">
        <v>3300</v>
      </c>
      <c r="E55" s="83">
        <v>3300</v>
      </c>
      <c r="F55" s="20">
        <v>3300</v>
      </c>
    </row>
    <row r="56" spans="1:6" s="16" customFormat="1" ht="61.5" customHeight="1">
      <c r="A56" s="19" t="s">
        <v>62</v>
      </c>
      <c r="B56" s="21" t="s">
        <v>348</v>
      </c>
      <c r="C56" s="20" t="s">
        <v>204</v>
      </c>
      <c r="D56" s="83">
        <v>0</v>
      </c>
      <c r="E56" s="83">
        <v>1547.9</v>
      </c>
      <c r="F56" s="20">
        <v>0</v>
      </c>
    </row>
    <row r="57" spans="1:6" s="16" customFormat="1" ht="102" customHeight="1">
      <c r="A57" s="19" t="s">
        <v>254</v>
      </c>
      <c r="B57" s="21" t="s">
        <v>356</v>
      </c>
      <c r="C57" s="20" t="s">
        <v>209</v>
      </c>
      <c r="D57" s="83"/>
      <c r="E57" s="83">
        <v>77884</v>
      </c>
      <c r="F57" s="20">
        <v>69429.8</v>
      </c>
    </row>
    <row r="58" spans="1:6" s="16" customFormat="1" ht="37.5" customHeight="1">
      <c r="A58" s="19" t="s">
        <v>255</v>
      </c>
      <c r="B58" s="21" t="s">
        <v>365</v>
      </c>
      <c r="C58" s="20" t="s">
        <v>227</v>
      </c>
      <c r="D58" s="83"/>
      <c r="E58" s="83">
        <v>1975</v>
      </c>
      <c r="F58" s="20">
        <v>0</v>
      </c>
    </row>
    <row r="59" spans="1:6" s="16" customFormat="1" ht="77.5">
      <c r="A59" s="19" t="s">
        <v>256</v>
      </c>
      <c r="B59" s="21" t="s">
        <v>366</v>
      </c>
      <c r="C59" s="20" t="s">
        <v>228</v>
      </c>
      <c r="D59" s="83"/>
      <c r="E59" s="83">
        <v>136928.5</v>
      </c>
      <c r="F59" s="20">
        <v>19695.900000000001</v>
      </c>
    </row>
    <row r="60" spans="1:6" s="16" customFormat="1" ht="15.5">
      <c r="A60" s="19" t="s">
        <v>63</v>
      </c>
      <c r="B60" s="21" t="s">
        <v>181</v>
      </c>
      <c r="C60" s="20" t="s">
        <v>182</v>
      </c>
      <c r="D60" s="20">
        <v>10000</v>
      </c>
      <c r="E60" s="20"/>
      <c r="F60" s="20"/>
    </row>
    <row r="61" spans="1:6" s="16" customFormat="1" ht="54.75" customHeight="1">
      <c r="A61" s="19" t="s">
        <v>257</v>
      </c>
      <c r="B61" s="21" t="s">
        <v>321</v>
      </c>
      <c r="C61" s="20" t="s">
        <v>183</v>
      </c>
      <c r="D61" s="20">
        <v>27331.200000000001</v>
      </c>
      <c r="E61" s="20">
        <v>27331.200000000001</v>
      </c>
      <c r="F61" s="20">
        <v>7365.2</v>
      </c>
    </row>
    <row r="62" spans="1:6" s="16" customFormat="1" ht="31">
      <c r="A62" s="19" t="s">
        <v>258</v>
      </c>
      <c r="B62" s="21" t="s">
        <v>375</v>
      </c>
      <c r="C62" s="20" t="s">
        <v>184</v>
      </c>
      <c r="D62" s="20">
        <v>16150</v>
      </c>
      <c r="E62" s="20">
        <v>2843.8</v>
      </c>
      <c r="F62" s="20">
        <v>1218</v>
      </c>
    </row>
    <row r="63" spans="1:6" s="16" customFormat="1" ht="38.25" customHeight="1">
      <c r="A63" s="19" t="s">
        <v>64</v>
      </c>
      <c r="B63" s="21" t="s">
        <v>376</v>
      </c>
      <c r="C63" s="20" t="s">
        <v>185</v>
      </c>
      <c r="D63" s="20">
        <v>8137.9</v>
      </c>
      <c r="E63" s="20">
        <v>8137.9</v>
      </c>
      <c r="F63" s="20">
        <v>4645.1000000000004</v>
      </c>
    </row>
    <row r="64" spans="1:6" s="16" customFormat="1" ht="31">
      <c r="A64" s="19" t="s">
        <v>259</v>
      </c>
      <c r="B64" s="21" t="s">
        <v>325</v>
      </c>
      <c r="C64" s="20" t="s">
        <v>186</v>
      </c>
      <c r="D64" s="20">
        <v>29933.1</v>
      </c>
      <c r="E64" s="20">
        <v>29933.1</v>
      </c>
      <c r="F64" s="20">
        <v>0</v>
      </c>
    </row>
    <row r="65" spans="1:7" s="16" customFormat="1" ht="31">
      <c r="A65" s="19" t="s">
        <v>65</v>
      </c>
      <c r="B65" s="21" t="s">
        <v>187</v>
      </c>
      <c r="C65" s="20" t="s">
        <v>188</v>
      </c>
      <c r="D65" s="20">
        <v>27059.7</v>
      </c>
      <c r="E65" s="20">
        <v>27059.7</v>
      </c>
      <c r="F65" s="20">
        <v>0</v>
      </c>
    </row>
    <row r="66" spans="1:7" s="16" customFormat="1" ht="42.75" customHeight="1">
      <c r="A66" s="19" t="s">
        <v>260</v>
      </c>
      <c r="B66" s="21" t="s">
        <v>355</v>
      </c>
      <c r="C66" s="20" t="s">
        <v>208</v>
      </c>
      <c r="D66" s="20"/>
      <c r="E66" s="20">
        <v>22192</v>
      </c>
      <c r="F66" s="20">
        <v>0</v>
      </c>
    </row>
    <row r="67" spans="1:7" s="16" customFormat="1" ht="98.25" customHeight="1">
      <c r="A67" s="19" t="s">
        <v>66</v>
      </c>
      <c r="B67" s="21" t="s">
        <v>362</v>
      </c>
      <c r="C67" s="20" t="s">
        <v>291</v>
      </c>
      <c r="D67" s="20"/>
      <c r="E67" s="20">
        <v>185658.2</v>
      </c>
      <c r="F67" s="20">
        <v>62773.1</v>
      </c>
    </row>
    <row r="68" spans="1:7" s="16" customFormat="1" ht="66" customHeight="1">
      <c r="A68" s="19" t="s">
        <v>67</v>
      </c>
      <c r="B68" s="21" t="s">
        <v>310</v>
      </c>
      <c r="C68" s="20" t="s">
        <v>193</v>
      </c>
      <c r="D68" s="20">
        <v>440705.8</v>
      </c>
      <c r="E68" s="20">
        <v>294228.7</v>
      </c>
      <c r="F68" s="20">
        <v>76591.8</v>
      </c>
    </row>
    <row r="69" spans="1:7" s="16" customFormat="1" ht="54" customHeight="1">
      <c r="A69" s="19" t="s">
        <v>68</v>
      </c>
      <c r="B69" s="21" t="s">
        <v>363</v>
      </c>
      <c r="C69" s="20" t="s">
        <v>225</v>
      </c>
      <c r="D69" s="20"/>
      <c r="E69" s="20">
        <v>48625</v>
      </c>
      <c r="F69" s="20">
        <v>0</v>
      </c>
    </row>
    <row r="70" spans="1:7" s="16" customFormat="1" ht="77.5">
      <c r="A70" s="19" t="s">
        <v>69</v>
      </c>
      <c r="B70" s="21" t="s">
        <v>302</v>
      </c>
      <c r="C70" s="20" t="s">
        <v>189</v>
      </c>
      <c r="D70" s="20">
        <v>122016.1</v>
      </c>
      <c r="E70" s="20">
        <v>122016.1</v>
      </c>
      <c r="F70" s="20">
        <v>13973.5</v>
      </c>
    </row>
    <row r="71" spans="1:7" s="16" customFormat="1" ht="62">
      <c r="A71" s="19" t="s">
        <v>261</v>
      </c>
      <c r="B71" s="21" t="s">
        <v>303</v>
      </c>
      <c r="C71" s="20" t="s">
        <v>190</v>
      </c>
      <c r="D71" s="20">
        <v>631605.19999999995</v>
      </c>
      <c r="E71" s="20">
        <v>641726.4</v>
      </c>
      <c r="F71" s="20">
        <v>299473.3</v>
      </c>
      <c r="G71" s="70"/>
    </row>
    <row r="72" spans="1:7" s="16" customFormat="1" ht="54.75" customHeight="1">
      <c r="A72" s="19" t="s">
        <v>262</v>
      </c>
      <c r="B72" s="21" t="s">
        <v>305</v>
      </c>
      <c r="C72" s="20" t="s">
        <v>191</v>
      </c>
      <c r="D72" s="20">
        <v>29309.3</v>
      </c>
      <c r="E72" s="20">
        <v>29309.3</v>
      </c>
      <c r="F72" s="20">
        <v>2586.8000000000002</v>
      </c>
    </row>
    <row r="73" spans="1:7" s="16" customFormat="1" ht="90" customHeight="1">
      <c r="A73" s="19" t="s">
        <v>70</v>
      </c>
      <c r="B73" s="21" t="s">
        <v>308</v>
      </c>
      <c r="C73" s="20" t="s">
        <v>192</v>
      </c>
      <c r="D73" s="20">
        <v>99897.7</v>
      </c>
      <c r="E73" s="20">
        <v>100399.7</v>
      </c>
      <c r="F73" s="20">
        <v>0</v>
      </c>
    </row>
    <row r="74" spans="1:7" s="16" customFormat="1" ht="77.5">
      <c r="A74" s="19" t="s">
        <v>71</v>
      </c>
      <c r="B74" s="21" t="s">
        <v>309</v>
      </c>
      <c r="C74" s="20" t="s">
        <v>194</v>
      </c>
      <c r="D74" s="20">
        <v>170200</v>
      </c>
      <c r="E74" s="20">
        <v>170118.2</v>
      </c>
      <c r="F74" s="20">
        <v>5906</v>
      </c>
    </row>
    <row r="75" spans="1:7" s="16" customFormat="1" ht="66.75" customHeight="1">
      <c r="A75" s="19" t="s">
        <v>263</v>
      </c>
      <c r="B75" s="21" t="s">
        <v>326</v>
      </c>
      <c r="C75" s="20" t="s">
        <v>220</v>
      </c>
      <c r="D75" s="20">
        <v>598702</v>
      </c>
      <c r="E75" s="20">
        <v>887881.5</v>
      </c>
      <c r="F75" s="20">
        <v>220180</v>
      </c>
    </row>
    <row r="76" spans="1:7" s="16" customFormat="1" ht="88.5" customHeight="1">
      <c r="A76" s="19" t="s">
        <v>264</v>
      </c>
      <c r="B76" s="21" t="s">
        <v>352</v>
      </c>
      <c r="C76" s="20" t="s">
        <v>207</v>
      </c>
      <c r="D76" s="20"/>
      <c r="E76" s="20">
        <v>300</v>
      </c>
      <c r="F76" s="20">
        <v>0</v>
      </c>
    </row>
    <row r="77" spans="1:7" s="16" customFormat="1" ht="68.25" customHeight="1">
      <c r="A77" s="19" t="s">
        <v>265</v>
      </c>
      <c r="B77" s="21" t="s">
        <v>361</v>
      </c>
      <c r="C77" s="20" t="s">
        <v>213</v>
      </c>
      <c r="D77" s="20"/>
      <c r="E77" s="20">
        <v>1425.2</v>
      </c>
      <c r="F77" s="20">
        <v>1425.2</v>
      </c>
    </row>
    <row r="78" spans="1:7" s="16" customFormat="1" ht="79.5" customHeight="1">
      <c r="A78" s="19" t="s">
        <v>266</v>
      </c>
      <c r="B78" s="21" t="s">
        <v>306</v>
      </c>
      <c r="C78" s="20" t="s">
        <v>195</v>
      </c>
      <c r="D78" s="20">
        <v>9384</v>
      </c>
      <c r="E78" s="20">
        <v>9431.2000000000007</v>
      </c>
      <c r="F78" s="20">
        <v>6485.1</v>
      </c>
    </row>
    <row r="79" spans="1:7" s="16" customFormat="1" ht="117" customHeight="1">
      <c r="A79" s="19" t="s">
        <v>267</v>
      </c>
      <c r="B79" s="21" t="s">
        <v>357</v>
      </c>
      <c r="C79" s="20" t="s">
        <v>210</v>
      </c>
      <c r="D79" s="20"/>
      <c r="E79" s="20">
        <v>75023</v>
      </c>
      <c r="F79" s="20">
        <v>28675.3</v>
      </c>
    </row>
    <row r="80" spans="1:7" s="16" customFormat="1" ht="62">
      <c r="A80" s="19" t="s">
        <v>268</v>
      </c>
      <c r="B80" s="21" t="s">
        <v>340</v>
      </c>
      <c r="C80" s="20" t="s">
        <v>196</v>
      </c>
      <c r="D80" s="20">
        <v>19169.400000000001</v>
      </c>
      <c r="E80" s="20">
        <v>19169.400000000001</v>
      </c>
      <c r="F80" s="20">
        <v>0</v>
      </c>
    </row>
    <row r="81" spans="1:6" s="16" customFormat="1" ht="50.25" customHeight="1">
      <c r="A81" s="19" t="s">
        <v>269</v>
      </c>
      <c r="B81" s="21" t="s">
        <v>347</v>
      </c>
      <c r="C81" s="20" t="s">
        <v>203</v>
      </c>
      <c r="D81" s="20">
        <v>53.5</v>
      </c>
      <c r="E81" s="20">
        <v>23699.4</v>
      </c>
      <c r="F81" s="20">
        <v>0</v>
      </c>
    </row>
    <row r="82" spans="1:6" s="16" customFormat="1" ht="46.5">
      <c r="A82" s="19" t="s">
        <v>72</v>
      </c>
      <c r="B82" s="21" t="s">
        <v>214</v>
      </c>
      <c r="C82" s="20" t="s">
        <v>215</v>
      </c>
      <c r="D82" s="20"/>
      <c r="E82" s="20">
        <v>125800</v>
      </c>
      <c r="F82" s="20">
        <v>0</v>
      </c>
    </row>
    <row r="83" spans="1:6" s="16" customFormat="1" ht="62">
      <c r="A83" s="19" t="s">
        <v>270</v>
      </c>
      <c r="B83" s="21" t="s">
        <v>217</v>
      </c>
      <c r="C83" s="20" t="s">
        <v>216</v>
      </c>
      <c r="D83" s="20"/>
      <c r="E83" s="20">
        <v>99000</v>
      </c>
      <c r="F83" s="20">
        <v>0</v>
      </c>
    </row>
    <row r="84" spans="1:6" s="16" customFormat="1" ht="58.5" customHeight="1">
      <c r="A84" s="19" t="s">
        <v>271</v>
      </c>
      <c r="B84" s="21" t="s">
        <v>378</v>
      </c>
      <c r="C84" s="20" t="s">
        <v>287</v>
      </c>
      <c r="D84" s="20"/>
      <c r="E84" s="20">
        <v>5050.5</v>
      </c>
      <c r="F84" s="20">
        <v>0</v>
      </c>
    </row>
    <row r="85" spans="1:6" s="16" customFormat="1" ht="69" customHeight="1">
      <c r="A85" s="19" t="s">
        <v>272</v>
      </c>
      <c r="B85" s="21" t="s">
        <v>377</v>
      </c>
      <c r="C85" s="20" t="s">
        <v>224</v>
      </c>
      <c r="D85" s="20"/>
      <c r="E85" s="20">
        <v>57970.8</v>
      </c>
      <c r="F85" s="20">
        <v>12869.5</v>
      </c>
    </row>
    <row r="86" spans="1:6" s="16" customFormat="1" ht="39" customHeight="1">
      <c r="A86" s="19" t="s">
        <v>273</v>
      </c>
      <c r="B86" s="21" t="s">
        <v>335</v>
      </c>
      <c r="C86" s="20" t="s">
        <v>197</v>
      </c>
      <c r="D86" s="20">
        <v>4497.2</v>
      </c>
      <c r="E86" s="20">
        <v>4501.5</v>
      </c>
      <c r="F86" s="20">
        <v>0</v>
      </c>
    </row>
    <row r="87" spans="1:6" s="16" customFormat="1" ht="69" customHeight="1">
      <c r="A87" s="19" t="s">
        <v>274</v>
      </c>
      <c r="B87" s="21" t="s">
        <v>337</v>
      </c>
      <c r="C87" s="20" t="s">
        <v>231</v>
      </c>
      <c r="D87" s="20">
        <v>55314.5</v>
      </c>
      <c r="E87" s="20">
        <v>55314.5</v>
      </c>
      <c r="F87" s="20">
        <v>2105.8000000000002</v>
      </c>
    </row>
    <row r="88" spans="1:6" s="16" customFormat="1" ht="66" customHeight="1">
      <c r="A88" s="19" t="s">
        <v>143</v>
      </c>
      <c r="B88" s="21" t="s">
        <v>336</v>
      </c>
      <c r="C88" s="20" t="s">
        <v>198</v>
      </c>
      <c r="D88" s="20">
        <v>15791.5</v>
      </c>
      <c r="E88" s="20">
        <v>15791.5</v>
      </c>
      <c r="F88" s="20">
        <v>11687.3</v>
      </c>
    </row>
    <row r="89" spans="1:6" s="16" customFormat="1" ht="62">
      <c r="A89" s="19" t="s">
        <v>288</v>
      </c>
      <c r="B89" s="21" t="s">
        <v>342</v>
      </c>
      <c r="C89" s="20" t="s">
        <v>223</v>
      </c>
      <c r="D89" s="20">
        <v>145311</v>
      </c>
      <c r="E89" s="20">
        <v>146701.70000000001</v>
      </c>
      <c r="F89" s="20">
        <v>1419.3</v>
      </c>
    </row>
    <row r="90" spans="1:6" s="16" customFormat="1" ht="62">
      <c r="A90" s="19" t="s">
        <v>289</v>
      </c>
      <c r="B90" s="21" t="s">
        <v>343</v>
      </c>
      <c r="C90" s="20" t="s">
        <v>199</v>
      </c>
      <c r="D90" s="20">
        <v>300000</v>
      </c>
      <c r="E90" s="20">
        <v>300000</v>
      </c>
      <c r="F90" s="20">
        <v>291960.8</v>
      </c>
    </row>
    <row r="91" spans="1:6" s="16" customFormat="1" ht="15.5">
      <c r="A91" s="19"/>
      <c r="B91" s="21"/>
      <c r="C91" s="20"/>
      <c r="D91" s="20"/>
      <c r="E91" s="20"/>
      <c r="F91" s="20"/>
    </row>
    <row r="92" spans="1:6" s="16" customFormat="1" ht="15">
      <c r="A92" s="17" t="s">
        <v>73</v>
      </c>
      <c r="B92" s="18" t="s">
        <v>74</v>
      </c>
      <c r="C92" s="18"/>
      <c r="D92" s="18">
        <f>SUM(D94:D118)</f>
        <v>13663454.799999999</v>
      </c>
      <c r="E92" s="18">
        <f>SUM(E94:E118)</f>
        <v>14225491.6</v>
      </c>
      <c r="F92" s="18">
        <f>SUM(F94:F118)</f>
        <v>7587710.2999999998</v>
      </c>
    </row>
    <row r="93" spans="1:6" s="16" customFormat="1" ht="15.5">
      <c r="A93" s="19"/>
      <c r="B93" s="20" t="s">
        <v>35</v>
      </c>
      <c r="C93" s="20"/>
      <c r="D93" s="20"/>
      <c r="E93" s="20"/>
      <c r="F93" s="20"/>
    </row>
    <row r="94" spans="1:6" s="16" customFormat="1" ht="62">
      <c r="A94" s="19" t="s">
        <v>75</v>
      </c>
      <c r="B94" s="21" t="s">
        <v>382</v>
      </c>
      <c r="C94" s="20" t="s">
        <v>120</v>
      </c>
      <c r="D94" s="20">
        <v>1459.2</v>
      </c>
      <c r="E94" s="20">
        <v>1459.2</v>
      </c>
      <c r="F94" s="20">
        <v>535.29999999999995</v>
      </c>
    </row>
    <row r="95" spans="1:6" s="16" customFormat="1" ht="77.5">
      <c r="A95" s="19" t="s">
        <v>76</v>
      </c>
      <c r="B95" s="21" t="s">
        <v>386</v>
      </c>
      <c r="C95" s="20" t="s">
        <v>136</v>
      </c>
      <c r="D95" s="20">
        <v>2909.7</v>
      </c>
      <c r="E95" s="20">
        <v>2909.7</v>
      </c>
      <c r="F95" s="20">
        <v>2850.8</v>
      </c>
    </row>
    <row r="96" spans="1:6" s="16" customFormat="1" ht="69.75" customHeight="1">
      <c r="A96" s="19" t="s">
        <v>77</v>
      </c>
      <c r="B96" s="21" t="s">
        <v>383</v>
      </c>
      <c r="C96" s="20" t="s">
        <v>119</v>
      </c>
      <c r="D96" s="20">
        <v>52958.1</v>
      </c>
      <c r="E96" s="20">
        <v>52958.1</v>
      </c>
      <c r="F96" s="20">
        <v>24311</v>
      </c>
    </row>
    <row r="97" spans="1:6" s="16" customFormat="1" ht="108.5">
      <c r="A97" s="19" t="s">
        <v>78</v>
      </c>
      <c r="B97" s="21" t="s">
        <v>399</v>
      </c>
      <c r="C97" s="20" t="s">
        <v>149</v>
      </c>
      <c r="D97" s="20">
        <v>27</v>
      </c>
      <c r="E97" s="20">
        <v>27</v>
      </c>
      <c r="F97" s="20">
        <v>0</v>
      </c>
    </row>
    <row r="98" spans="1:6" s="16" customFormat="1" ht="93">
      <c r="A98" s="19" t="s">
        <v>79</v>
      </c>
      <c r="B98" s="21" t="s">
        <v>406</v>
      </c>
      <c r="C98" s="20" t="s">
        <v>121</v>
      </c>
      <c r="D98" s="20">
        <v>2096.9</v>
      </c>
      <c r="E98" s="20">
        <v>3114</v>
      </c>
      <c r="F98" s="20">
        <v>0</v>
      </c>
    </row>
    <row r="99" spans="1:6" s="16" customFormat="1" ht="151.5" customHeight="1">
      <c r="A99" s="19" t="s">
        <v>80</v>
      </c>
      <c r="B99" s="21" t="s">
        <v>400</v>
      </c>
      <c r="C99" s="20" t="s">
        <v>122</v>
      </c>
      <c r="D99" s="20">
        <v>120000</v>
      </c>
      <c r="E99" s="20">
        <v>137402.79999999999</v>
      </c>
      <c r="F99" s="20">
        <v>4771.7</v>
      </c>
    </row>
    <row r="100" spans="1:6" s="16" customFormat="1" ht="170.5">
      <c r="A100" s="19" t="s">
        <v>81</v>
      </c>
      <c r="B100" s="21" t="s">
        <v>401</v>
      </c>
      <c r="C100" s="20" t="s">
        <v>123</v>
      </c>
      <c r="D100" s="20">
        <v>126</v>
      </c>
      <c r="E100" s="20">
        <v>126</v>
      </c>
      <c r="F100" s="20">
        <v>24.7</v>
      </c>
    </row>
    <row r="101" spans="1:6" s="16" customFormat="1" ht="57" customHeight="1">
      <c r="A101" s="19" t="s">
        <v>82</v>
      </c>
      <c r="B101" s="21" t="s">
        <v>421</v>
      </c>
      <c r="C101" s="20" t="s">
        <v>200</v>
      </c>
      <c r="D101" s="20">
        <v>2139.5</v>
      </c>
      <c r="E101" s="20">
        <v>2399.6</v>
      </c>
      <c r="F101" s="20">
        <v>0</v>
      </c>
    </row>
    <row r="102" spans="1:6" s="16" customFormat="1" ht="77.5">
      <c r="A102" s="19" t="s">
        <v>83</v>
      </c>
      <c r="B102" s="21" t="s">
        <v>402</v>
      </c>
      <c r="C102" s="20" t="s">
        <v>147</v>
      </c>
      <c r="D102" s="20">
        <v>324497.09999999998</v>
      </c>
      <c r="E102" s="20">
        <v>488384.4</v>
      </c>
      <c r="F102" s="20">
        <v>173863</v>
      </c>
    </row>
    <row r="103" spans="1:6" s="16" customFormat="1" ht="77.5">
      <c r="A103" s="19" t="s">
        <v>84</v>
      </c>
      <c r="B103" s="21" t="s">
        <v>404</v>
      </c>
      <c r="C103" s="20" t="s">
        <v>150</v>
      </c>
      <c r="D103" s="20">
        <v>22.6</v>
      </c>
      <c r="E103" s="20">
        <v>22.6</v>
      </c>
      <c r="F103" s="20">
        <v>0</v>
      </c>
    </row>
    <row r="104" spans="1:6" s="16" customFormat="1" ht="73.5" customHeight="1">
      <c r="A104" s="19" t="s">
        <v>85</v>
      </c>
      <c r="B104" s="21" t="s">
        <v>387</v>
      </c>
      <c r="C104" s="20" t="s">
        <v>151</v>
      </c>
      <c r="D104" s="20">
        <v>36694.1</v>
      </c>
      <c r="E104" s="20">
        <v>38423.1</v>
      </c>
      <c r="F104" s="20">
        <v>14119.8</v>
      </c>
    </row>
    <row r="105" spans="1:6" s="16" customFormat="1" ht="54.75" customHeight="1">
      <c r="A105" s="19" t="s">
        <v>86</v>
      </c>
      <c r="B105" s="21" t="s">
        <v>385</v>
      </c>
      <c r="C105" s="20" t="s">
        <v>124</v>
      </c>
      <c r="D105" s="20">
        <v>2138.5</v>
      </c>
      <c r="E105" s="20">
        <v>2161.6999999999998</v>
      </c>
      <c r="F105" s="20">
        <v>775.9</v>
      </c>
    </row>
    <row r="106" spans="1:6" s="16" customFormat="1" ht="170.5">
      <c r="A106" s="19" t="s">
        <v>87</v>
      </c>
      <c r="B106" s="21" t="s">
        <v>397</v>
      </c>
      <c r="C106" s="20" t="s">
        <v>134</v>
      </c>
      <c r="D106" s="20">
        <v>20944.599999999999</v>
      </c>
      <c r="E106" s="20">
        <v>20944.599999999999</v>
      </c>
      <c r="F106" s="20">
        <v>8905.4</v>
      </c>
    </row>
    <row r="107" spans="1:6" s="16" customFormat="1" ht="62">
      <c r="A107" s="19" t="s">
        <v>88</v>
      </c>
      <c r="B107" s="21" t="s">
        <v>388</v>
      </c>
      <c r="C107" s="20" t="s">
        <v>125</v>
      </c>
      <c r="D107" s="20">
        <v>17796.900000000001</v>
      </c>
      <c r="E107" s="20">
        <v>17926.7</v>
      </c>
      <c r="F107" s="20">
        <v>7271.5</v>
      </c>
    </row>
    <row r="108" spans="1:6" s="16" customFormat="1" ht="77.5">
      <c r="A108" s="19" t="s">
        <v>89</v>
      </c>
      <c r="B108" s="21" t="s">
        <v>390</v>
      </c>
      <c r="C108" s="20" t="s">
        <v>126</v>
      </c>
      <c r="D108" s="20">
        <v>4609089.5</v>
      </c>
      <c r="E108" s="20">
        <v>4609089.5</v>
      </c>
      <c r="F108" s="20">
        <v>2220247.2000000002</v>
      </c>
    </row>
    <row r="109" spans="1:6" s="16" customFormat="1" ht="130.5" customHeight="1">
      <c r="A109" s="19" t="s">
        <v>90</v>
      </c>
      <c r="B109" s="21" t="s">
        <v>391</v>
      </c>
      <c r="C109" s="20" t="s">
        <v>127</v>
      </c>
      <c r="D109" s="20">
        <v>7521029</v>
      </c>
      <c r="E109" s="20">
        <v>7905132.7999999998</v>
      </c>
      <c r="F109" s="20">
        <v>4680109.2</v>
      </c>
    </row>
    <row r="110" spans="1:6" s="16" customFormat="1" ht="170.5">
      <c r="A110" s="19" t="s">
        <v>91</v>
      </c>
      <c r="B110" s="21" t="s">
        <v>396</v>
      </c>
      <c r="C110" s="20" t="s">
        <v>133</v>
      </c>
      <c r="D110" s="20">
        <v>94513</v>
      </c>
      <c r="E110" s="20">
        <v>94513</v>
      </c>
      <c r="F110" s="20">
        <v>39457.699999999997</v>
      </c>
    </row>
    <row r="111" spans="1:6" s="16" customFormat="1" ht="88.5" customHeight="1">
      <c r="A111" s="19" t="s">
        <v>275</v>
      </c>
      <c r="B111" s="21" t="s">
        <v>389</v>
      </c>
      <c r="C111" s="20" t="s">
        <v>132</v>
      </c>
      <c r="D111" s="20">
        <v>6975</v>
      </c>
      <c r="E111" s="20">
        <v>6375</v>
      </c>
      <c r="F111" s="20">
        <v>1894.7</v>
      </c>
    </row>
    <row r="112" spans="1:6" s="16" customFormat="1" ht="93">
      <c r="A112" s="19" t="s">
        <v>92</v>
      </c>
      <c r="B112" s="21" t="s">
        <v>394</v>
      </c>
      <c r="C112" s="20" t="s">
        <v>153</v>
      </c>
      <c r="D112" s="20">
        <v>444.2</v>
      </c>
      <c r="E112" s="20">
        <v>444.2</v>
      </c>
      <c r="F112" s="20">
        <v>50</v>
      </c>
    </row>
    <row r="113" spans="1:6" s="16" customFormat="1" ht="93.75" customHeight="1">
      <c r="A113" s="19" t="s">
        <v>276</v>
      </c>
      <c r="B113" s="21" t="s">
        <v>392</v>
      </c>
      <c r="C113" s="20" t="s">
        <v>201</v>
      </c>
      <c r="D113" s="20">
        <v>863.9</v>
      </c>
      <c r="E113" s="20">
        <v>863.9</v>
      </c>
      <c r="F113" s="20">
        <v>68.599999999999994</v>
      </c>
    </row>
    <row r="114" spans="1:6" s="16" customFormat="1" ht="108.75" customHeight="1">
      <c r="A114" s="19" t="s">
        <v>277</v>
      </c>
      <c r="B114" s="21" t="s">
        <v>395</v>
      </c>
      <c r="C114" s="20" t="s">
        <v>128</v>
      </c>
      <c r="D114" s="20">
        <v>32255</v>
      </c>
      <c r="E114" s="20">
        <v>32255</v>
      </c>
      <c r="F114" s="20">
        <v>7096.7</v>
      </c>
    </row>
    <row r="115" spans="1:6" s="16" customFormat="1" ht="57.75" customHeight="1">
      <c r="A115" s="19" t="s">
        <v>278</v>
      </c>
      <c r="B115" s="21" t="s">
        <v>408</v>
      </c>
      <c r="C115" s="20" t="s">
        <v>131</v>
      </c>
      <c r="D115" s="20">
        <v>7596.8</v>
      </c>
      <c r="E115" s="20"/>
      <c r="F115" s="20"/>
    </row>
    <row r="116" spans="1:6" s="16" customFormat="1" ht="111.75" customHeight="1">
      <c r="A116" s="19" t="s">
        <v>279</v>
      </c>
      <c r="B116" s="21" t="s">
        <v>405</v>
      </c>
      <c r="C116" s="20" t="s">
        <v>129</v>
      </c>
      <c r="D116" s="20">
        <v>8915.7999999999993</v>
      </c>
      <c r="E116" s="20">
        <v>10596.3</v>
      </c>
      <c r="F116" s="20">
        <v>2598.6</v>
      </c>
    </row>
    <row r="117" spans="1:6" s="16" customFormat="1" ht="86.25" customHeight="1">
      <c r="A117" s="19" t="s">
        <v>280</v>
      </c>
      <c r="B117" s="21" t="s">
        <v>407</v>
      </c>
      <c r="C117" s="20" t="s">
        <v>130</v>
      </c>
      <c r="D117" s="20">
        <v>35224.199999999997</v>
      </c>
      <c r="E117" s="20">
        <v>35224.199999999997</v>
      </c>
      <c r="F117" s="20">
        <v>17404.3</v>
      </c>
    </row>
    <row r="118" spans="1:6" s="16" customFormat="1" ht="46.5">
      <c r="A118" s="19" t="s">
        <v>281</v>
      </c>
      <c r="B118" s="21" t="s">
        <v>381</v>
      </c>
      <c r="C118" s="20" t="s">
        <v>135</v>
      </c>
      <c r="D118" s="20">
        <v>762738.2</v>
      </c>
      <c r="E118" s="20">
        <v>762738.2</v>
      </c>
      <c r="F118" s="20">
        <v>381354.2</v>
      </c>
    </row>
    <row r="119" spans="1:6" s="16" customFormat="1" ht="31.5" customHeight="1">
      <c r="A119" s="17" t="s">
        <v>93</v>
      </c>
      <c r="B119" s="18" t="s">
        <v>2</v>
      </c>
      <c r="C119" s="18"/>
      <c r="D119" s="18">
        <f>SUM(D121:D131)</f>
        <v>726198.79999999993</v>
      </c>
      <c r="E119" s="18">
        <f>SUM(E121:E131)</f>
        <v>726843.79999999993</v>
      </c>
      <c r="F119" s="18">
        <f>SUM(F121:F131)</f>
        <v>402601.00000000006</v>
      </c>
    </row>
    <row r="120" spans="1:6" s="16" customFormat="1" ht="15.5">
      <c r="A120" s="19"/>
      <c r="B120" s="20" t="s">
        <v>35</v>
      </c>
      <c r="C120" s="20"/>
      <c r="D120" s="20"/>
      <c r="E120" s="20"/>
      <c r="F120" s="20"/>
    </row>
    <row r="121" spans="1:6" s="16" customFormat="1" ht="42.75" customHeight="1">
      <c r="A121" s="19" t="s">
        <v>282</v>
      </c>
      <c r="B121" s="21" t="s">
        <v>108</v>
      </c>
      <c r="C121" s="20" t="s">
        <v>115</v>
      </c>
      <c r="D121" s="20">
        <v>3900</v>
      </c>
      <c r="E121" s="20">
        <v>3900</v>
      </c>
      <c r="F121" s="20">
        <v>0</v>
      </c>
    </row>
    <row r="122" spans="1:6" s="16" customFormat="1" ht="99" customHeight="1">
      <c r="A122" s="19" t="s">
        <v>283</v>
      </c>
      <c r="B122" s="21" t="s">
        <v>412</v>
      </c>
      <c r="C122" s="20" t="s">
        <v>140</v>
      </c>
      <c r="D122" s="20">
        <v>120000</v>
      </c>
      <c r="E122" s="20">
        <v>120000</v>
      </c>
      <c r="F122" s="20">
        <v>46382.2</v>
      </c>
    </row>
    <row r="123" spans="1:6" s="16" customFormat="1" ht="57.75" customHeight="1">
      <c r="A123" s="19" t="s">
        <v>94</v>
      </c>
      <c r="B123" s="21" t="s">
        <v>416</v>
      </c>
      <c r="C123" s="20" t="s">
        <v>116</v>
      </c>
      <c r="D123" s="20">
        <v>10000</v>
      </c>
      <c r="E123" s="20">
        <v>10000</v>
      </c>
      <c r="F123" s="20">
        <v>8539</v>
      </c>
    </row>
    <row r="124" spans="1:6" s="16" customFormat="1" ht="44.25" customHeight="1">
      <c r="A124" s="19" t="s">
        <v>95</v>
      </c>
      <c r="B124" s="21" t="s">
        <v>3</v>
      </c>
      <c r="C124" s="20" t="s">
        <v>117</v>
      </c>
      <c r="D124" s="20">
        <v>10000</v>
      </c>
      <c r="E124" s="20">
        <v>10000</v>
      </c>
      <c r="F124" s="20">
        <v>0</v>
      </c>
    </row>
    <row r="125" spans="1:6" s="16" customFormat="1" ht="72.75" customHeight="1">
      <c r="A125" s="19" t="s">
        <v>284</v>
      </c>
      <c r="B125" s="21" t="s">
        <v>418</v>
      </c>
      <c r="C125" s="20" t="s">
        <v>118</v>
      </c>
      <c r="D125" s="20">
        <v>50000</v>
      </c>
      <c r="E125" s="20">
        <v>50000</v>
      </c>
      <c r="F125" s="20">
        <v>0</v>
      </c>
    </row>
    <row r="126" spans="1:6" s="16" customFormat="1" ht="46.5">
      <c r="A126" s="19" t="s">
        <v>96</v>
      </c>
      <c r="B126" s="21" t="s">
        <v>415</v>
      </c>
      <c r="C126" s="20" t="s">
        <v>111</v>
      </c>
      <c r="D126" s="20">
        <v>300</v>
      </c>
      <c r="E126" s="20">
        <v>300</v>
      </c>
      <c r="F126" s="20">
        <v>300</v>
      </c>
    </row>
    <row r="127" spans="1:6" s="16" customFormat="1" ht="49.5" customHeight="1">
      <c r="A127" s="19" t="s">
        <v>97</v>
      </c>
      <c r="B127" s="21" t="s">
        <v>433</v>
      </c>
      <c r="C127" s="20" t="s">
        <v>110</v>
      </c>
      <c r="D127" s="20">
        <v>5000</v>
      </c>
      <c r="E127" s="20">
        <v>5000</v>
      </c>
      <c r="F127" s="20">
        <v>5000</v>
      </c>
    </row>
    <row r="128" spans="1:6" s="16" customFormat="1" ht="57" customHeight="1">
      <c r="A128" s="19" t="s">
        <v>141</v>
      </c>
      <c r="B128" s="21" t="s">
        <v>417</v>
      </c>
      <c r="C128" s="20" t="s">
        <v>293</v>
      </c>
      <c r="D128" s="20"/>
      <c r="E128" s="20">
        <v>600</v>
      </c>
      <c r="F128" s="20">
        <v>0</v>
      </c>
    </row>
    <row r="129" spans="1:6" s="16" customFormat="1" ht="77.5">
      <c r="A129" s="19" t="s">
        <v>285</v>
      </c>
      <c r="B129" s="21" t="s">
        <v>409</v>
      </c>
      <c r="C129" s="20" t="s">
        <v>114</v>
      </c>
      <c r="D129" s="20">
        <v>524107.1</v>
      </c>
      <c r="E129" s="20">
        <v>524107.1</v>
      </c>
      <c r="F129" s="20">
        <v>341856.4</v>
      </c>
    </row>
    <row r="130" spans="1:6" s="16" customFormat="1" ht="108.5">
      <c r="A130" s="19" t="s">
        <v>142</v>
      </c>
      <c r="B130" s="21" t="s">
        <v>411</v>
      </c>
      <c r="C130" s="20" t="s">
        <v>112</v>
      </c>
      <c r="D130" s="20">
        <v>2636.7</v>
      </c>
      <c r="E130" s="20">
        <v>2636.7</v>
      </c>
      <c r="F130" s="20">
        <v>523.4</v>
      </c>
    </row>
    <row r="131" spans="1:6" s="16" customFormat="1" ht="53.25" customHeight="1">
      <c r="A131" s="19" t="s">
        <v>292</v>
      </c>
      <c r="B131" s="21" t="s">
        <v>109</v>
      </c>
      <c r="C131" s="20" t="s">
        <v>113</v>
      </c>
      <c r="D131" s="64">
        <v>255</v>
      </c>
      <c r="E131" s="64">
        <v>300</v>
      </c>
      <c r="F131" s="64">
        <v>0</v>
      </c>
    </row>
    <row r="132" spans="1:6" s="16" customFormat="1" ht="30" customHeight="1">
      <c r="A132" s="17"/>
      <c r="B132" s="18" t="s">
        <v>98</v>
      </c>
      <c r="C132" s="18"/>
      <c r="D132" s="63">
        <f>SUM(D6+D12+D92+D119)</f>
        <v>23140984.199999999</v>
      </c>
      <c r="E132" s="63">
        <f>SUM(E6+E12+E92+E119)</f>
        <v>25551580.999999996</v>
      </c>
      <c r="F132" s="63">
        <f>SUM(F6+F12+F92+F119)</f>
        <v>11075704.399999999</v>
      </c>
    </row>
    <row r="135" spans="1:6">
      <c r="D135" s="67"/>
      <c r="E135" s="67"/>
      <c r="F135" s="67"/>
    </row>
    <row r="136" spans="1:6">
      <c r="D136" s="67"/>
      <c r="E136" s="67"/>
      <c r="F136" s="67"/>
    </row>
    <row r="137" spans="1:6">
      <c r="D137" s="67"/>
      <c r="E137" s="67"/>
      <c r="F137" s="67"/>
    </row>
  </sheetData>
  <mergeCells count="2">
    <mergeCell ref="A3:F3"/>
    <mergeCell ref="E1:F1"/>
  </mergeCells>
  <printOptions gridLines="1"/>
  <pageMargins left="0.39370078740157483" right="0" top="0.19685039370078741" bottom="0" header="0.31496062992125984" footer="0.31496062992125984"/>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B5" sqref="B5"/>
    </sheetView>
  </sheetViews>
  <sheetFormatPr defaultColWidth="9.1796875" defaultRowHeight="13"/>
  <cols>
    <col min="1" max="1" width="4.81640625" style="1" customWidth="1"/>
    <col min="2" max="2" width="20" style="2" customWidth="1"/>
    <col min="3" max="3" width="17.26953125" style="2" customWidth="1"/>
    <col min="4" max="5" width="15" style="2" customWidth="1"/>
    <col min="6" max="6" width="14.26953125" style="2" customWidth="1"/>
    <col min="7" max="7" width="15" style="2" customWidth="1"/>
    <col min="8" max="8" width="14.453125" style="2" customWidth="1"/>
    <col min="9" max="9" width="14.1796875" style="2" customWidth="1"/>
    <col min="10" max="10" width="14.7265625" style="2" customWidth="1"/>
    <col min="11" max="11" width="14.26953125" style="2" customWidth="1"/>
    <col min="12" max="13" width="14.1796875" style="5" customWidth="1"/>
    <col min="14" max="14" width="12.81640625" style="5" customWidth="1"/>
    <col min="15" max="16384" width="9.1796875" style="5"/>
  </cols>
  <sheetData>
    <row r="1" spans="1:14" ht="26.25" hidden="1" customHeight="1">
      <c r="A1" s="1" t="s">
        <v>0</v>
      </c>
      <c r="D1" s="87"/>
      <c r="E1" s="87"/>
      <c r="F1" s="87"/>
      <c r="G1" s="87"/>
      <c r="H1" s="87"/>
      <c r="I1" s="87"/>
      <c r="J1" s="87"/>
      <c r="K1" s="87"/>
    </row>
    <row r="2" spans="1:14" ht="38.25" customHeight="1">
      <c r="A2" s="1" t="s">
        <v>1</v>
      </c>
      <c r="B2" s="87" t="s">
        <v>427</v>
      </c>
      <c r="C2" s="87"/>
      <c r="D2" s="87"/>
      <c r="E2" s="87"/>
      <c r="F2" s="87"/>
      <c r="G2" s="87"/>
      <c r="H2" s="87"/>
      <c r="I2" s="87"/>
      <c r="J2" s="87"/>
      <c r="K2" s="87"/>
      <c r="L2" s="87"/>
      <c r="M2" s="87"/>
      <c r="N2" s="87"/>
    </row>
    <row r="3" spans="1:14" ht="15.5">
      <c r="M3" s="89" t="s">
        <v>100</v>
      </c>
      <c r="N3" s="89"/>
    </row>
    <row r="4" spans="1:14" ht="104.25" customHeight="1">
      <c r="A4" s="28" t="s">
        <v>31</v>
      </c>
      <c r="B4" s="59" t="s">
        <v>432</v>
      </c>
      <c r="C4" s="86" t="s">
        <v>102</v>
      </c>
      <c r="D4" s="86"/>
      <c r="E4" s="86"/>
      <c r="F4" s="86" t="s">
        <v>423</v>
      </c>
      <c r="G4" s="86"/>
      <c r="H4" s="86"/>
      <c r="I4" s="86" t="s">
        <v>425</v>
      </c>
      <c r="J4" s="86"/>
      <c r="K4" s="86"/>
      <c r="L4" s="86" t="s">
        <v>431</v>
      </c>
      <c r="M4" s="86"/>
      <c r="N4" s="86"/>
    </row>
    <row r="5" spans="1:14" ht="86.25" customHeight="1">
      <c r="A5" s="28"/>
      <c r="B5" s="59"/>
      <c r="C5" s="59" t="s">
        <v>144</v>
      </c>
      <c r="D5" s="37" t="s">
        <v>145</v>
      </c>
      <c r="E5" s="37" t="s">
        <v>148</v>
      </c>
      <c r="F5" s="37" t="s">
        <v>144</v>
      </c>
      <c r="G5" s="37" t="s">
        <v>145</v>
      </c>
      <c r="H5" s="37" t="s">
        <v>148</v>
      </c>
      <c r="I5" s="37" t="s">
        <v>144</v>
      </c>
      <c r="J5" s="37" t="s">
        <v>145</v>
      </c>
      <c r="K5" s="37" t="s">
        <v>148</v>
      </c>
      <c r="L5" s="37" t="s">
        <v>144</v>
      </c>
      <c r="M5" s="37" t="s">
        <v>145</v>
      </c>
      <c r="N5" s="37" t="s">
        <v>148</v>
      </c>
    </row>
    <row r="6" spans="1:14" s="26" customFormat="1" ht="38.25" customHeight="1">
      <c r="A6" s="30"/>
      <c r="B6" s="31" t="s">
        <v>103</v>
      </c>
      <c r="C6" s="32">
        <f>SUM(C7:C27)</f>
        <v>695438.8</v>
      </c>
      <c r="D6" s="32">
        <f>SUM(D7:D27)</f>
        <v>695438.8</v>
      </c>
      <c r="E6" s="32">
        <f t="shared" ref="E6:N6" si="0">SUM(E7:E27)</f>
        <v>355019</v>
      </c>
      <c r="F6" s="32">
        <f t="shared" si="0"/>
        <v>662069.1</v>
      </c>
      <c r="G6" s="32">
        <f t="shared" si="0"/>
        <v>662069.1</v>
      </c>
      <c r="H6" s="32">
        <f t="shared" si="0"/>
        <v>331034.39999999997</v>
      </c>
      <c r="I6" s="32">
        <f t="shared" si="0"/>
        <v>18769.699999999997</v>
      </c>
      <c r="J6" s="32">
        <f t="shared" si="0"/>
        <v>18769.699999999997</v>
      </c>
      <c r="K6" s="32">
        <f t="shared" si="0"/>
        <v>9384.5999999999985</v>
      </c>
      <c r="L6" s="32">
        <f t="shared" si="0"/>
        <v>14600</v>
      </c>
      <c r="M6" s="32">
        <f t="shared" si="0"/>
        <v>14600</v>
      </c>
      <c r="N6" s="32">
        <f t="shared" si="0"/>
        <v>14600</v>
      </c>
    </row>
    <row r="7" spans="1:14" ht="16.5" customHeight="1">
      <c r="A7" s="33">
        <v>1</v>
      </c>
      <c r="B7" s="34" t="s">
        <v>4</v>
      </c>
      <c r="C7" s="29">
        <f>F7+I7+L7</f>
        <v>39336.700000000004</v>
      </c>
      <c r="D7" s="29">
        <f t="shared" ref="D7:E7" si="1">G7+J7+M7</f>
        <v>39336.700000000004</v>
      </c>
      <c r="E7" s="29">
        <f t="shared" si="1"/>
        <v>19668.599999999999</v>
      </c>
      <c r="F7" s="29">
        <v>38079.800000000003</v>
      </c>
      <c r="G7" s="35">
        <v>38079.800000000003</v>
      </c>
      <c r="H7" s="35">
        <v>19039.8</v>
      </c>
      <c r="I7" s="35">
        <v>1256.9000000000001</v>
      </c>
      <c r="J7" s="35">
        <v>1256.9000000000001</v>
      </c>
      <c r="K7" s="35">
        <v>628.79999999999995</v>
      </c>
      <c r="L7" s="35"/>
      <c r="M7" s="35"/>
      <c r="N7" s="35"/>
    </row>
    <row r="8" spans="1:14" ht="16.5" customHeight="1">
      <c r="A8" s="33">
        <v>2</v>
      </c>
      <c r="B8" s="34" t="s">
        <v>5</v>
      </c>
      <c r="C8" s="29">
        <f t="shared" ref="C8:C27" si="2">F8+I8+L8</f>
        <v>48041.5</v>
      </c>
      <c r="D8" s="29">
        <f t="shared" ref="D8:D27" si="3">G8+J8+M8</f>
        <v>48041.5</v>
      </c>
      <c r="E8" s="29">
        <f t="shared" ref="E8:E27" si="4">H8+K8+N8</f>
        <v>24020.400000000001</v>
      </c>
      <c r="F8" s="29">
        <v>48041.5</v>
      </c>
      <c r="G8" s="35">
        <v>48041.5</v>
      </c>
      <c r="H8" s="35">
        <v>24020.400000000001</v>
      </c>
      <c r="I8" s="35"/>
      <c r="J8" s="35"/>
      <c r="K8" s="35"/>
      <c r="L8" s="35"/>
      <c r="M8" s="35"/>
      <c r="N8" s="35"/>
    </row>
    <row r="9" spans="1:14" ht="16.5" customHeight="1">
      <c r="A9" s="33">
        <v>3</v>
      </c>
      <c r="B9" s="34" t="s">
        <v>6</v>
      </c>
      <c r="C9" s="29">
        <f t="shared" si="2"/>
        <v>33268.199999999997</v>
      </c>
      <c r="D9" s="29">
        <f t="shared" si="3"/>
        <v>33268.199999999997</v>
      </c>
      <c r="E9" s="29">
        <f t="shared" si="4"/>
        <v>16633.8</v>
      </c>
      <c r="F9" s="29">
        <v>30128.799999999999</v>
      </c>
      <c r="G9" s="35">
        <v>30128.799999999999</v>
      </c>
      <c r="H9" s="35">
        <v>15064.2</v>
      </c>
      <c r="I9" s="35">
        <v>3139.4</v>
      </c>
      <c r="J9" s="35">
        <v>3139.4</v>
      </c>
      <c r="K9" s="35">
        <v>1569.6</v>
      </c>
      <c r="L9" s="35"/>
      <c r="M9" s="35"/>
      <c r="N9" s="35"/>
    </row>
    <row r="10" spans="1:14" ht="16.5" customHeight="1">
      <c r="A10" s="33">
        <v>4</v>
      </c>
      <c r="B10" s="34" t="s">
        <v>7</v>
      </c>
      <c r="C10" s="29">
        <f t="shared" si="2"/>
        <v>1009.1</v>
      </c>
      <c r="D10" s="29">
        <f t="shared" si="3"/>
        <v>1009.1</v>
      </c>
      <c r="E10" s="29">
        <f t="shared" si="4"/>
        <v>504.6</v>
      </c>
      <c r="F10" s="29">
        <v>1009.1</v>
      </c>
      <c r="G10" s="35">
        <v>1009.1</v>
      </c>
      <c r="H10" s="35">
        <v>504.6</v>
      </c>
      <c r="I10" s="35">
        <v>0</v>
      </c>
      <c r="J10" s="35">
        <v>0</v>
      </c>
      <c r="K10" s="35"/>
      <c r="L10" s="35"/>
      <c r="M10" s="35"/>
      <c r="N10" s="35"/>
    </row>
    <row r="11" spans="1:14" ht="16.5" customHeight="1">
      <c r="A11" s="33">
        <v>5</v>
      </c>
      <c r="B11" s="34" t="s">
        <v>8</v>
      </c>
      <c r="C11" s="29">
        <f t="shared" si="2"/>
        <v>56258.400000000001</v>
      </c>
      <c r="D11" s="29">
        <f t="shared" si="3"/>
        <v>56258.400000000001</v>
      </c>
      <c r="E11" s="29">
        <f t="shared" si="4"/>
        <v>28129.200000000001</v>
      </c>
      <c r="F11" s="29">
        <v>56258.400000000001</v>
      </c>
      <c r="G11" s="35">
        <v>56258.400000000001</v>
      </c>
      <c r="H11" s="35">
        <v>28129.200000000001</v>
      </c>
      <c r="I11" s="35">
        <v>0</v>
      </c>
      <c r="J11" s="35">
        <v>0</v>
      </c>
      <c r="K11" s="35"/>
      <c r="L11" s="35"/>
      <c r="M11" s="35"/>
      <c r="N11" s="35"/>
    </row>
    <row r="12" spans="1:14" ht="16.5" customHeight="1">
      <c r="A12" s="33">
        <v>6</v>
      </c>
      <c r="B12" s="34" t="s">
        <v>9</v>
      </c>
      <c r="C12" s="29">
        <f t="shared" si="2"/>
        <v>77126.5</v>
      </c>
      <c r="D12" s="29">
        <f t="shared" si="3"/>
        <v>77126.5</v>
      </c>
      <c r="E12" s="29">
        <f t="shared" si="4"/>
        <v>38563.200000000004</v>
      </c>
      <c r="F12" s="29">
        <v>72316.7</v>
      </c>
      <c r="G12" s="35">
        <v>72316.7</v>
      </c>
      <c r="H12" s="35">
        <v>36158.400000000001</v>
      </c>
      <c r="I12" s="35">
        <v>4809.8</v>
      </c>
      <c r="J12" s="35">
        <v>4809.8</v>
      </c>
      <c r="K12" s="35">
        <v>2404.8000000000002</v>
      </c>
      <c r="L12" s="35"/>
      <c r="M12" s="35"/>
      <c r="N12" s="35"/>
    </row>
    <row r="13" spans="1:14" ht="16.5" customHeight="1">
      <c r="A13" s="33">
        <v>7</v>
      </c>
      <c r="B13" s="34" t="s">
        <v>10</v>
      </c>
      <c r="C13" s="29">
        <f t="shared" si="2"/>
        <v>10469.9</v>
      </c>
      <c r="D13" s="29">
        <f t="shared" si="3"/>
        <v>10469.9</v>
      </c>
      <c r="E13" s="29">
        <f t="shared" si="4"/>
        <v>5235</v>
      </c>
      <c r="F13" s="29">
        <v>10469.9</v>
      </c>
      <c r="G13" s="35">
        <v>10469.9</v>
      </c>
      <c r="H13" s="35">
        <v>5235</v>
      </c>
      <c r="I13" s="35"/>
      <c r="J13" s="35"/>
      <c r="K13" s="35"/>
      <c r="L13" s="35"/>
      <c r="M13" s="35"/>
      <c r="N13" s="35"/>
    </row>
    <row r="14" spans="1:14" ht="16.5" customHeight="1">
      <c r="A14" s="33">
        <v>8</v>
      </c>
      <c r="B14" s="34" t="s">
        <v>11</v>
      </c>
      <c r="C14" s="29">
        <f t="shared" si="2"/>
        <v>29069.3</v>
      </c>
      <c r="D14" s="29">
        <f t="shared" si="3"/>
        <v>29069.3</v>
      </c>
      <c r="E14" s="29">
        <f t="shared" si="4"/>
        <v>14534.4</v>
      </c>
      <c r="F14" s="29">
        <v>24288.1</v>
      </c>
      <c r="G14" s="35">
        <v>24288.1</v>
      </c>
      <c r="H14" s="35">
        <v>12144</v>
      </c>
      <c r="I14" s="35">
        <v>4781.2</v>
      </c>
      <c r="J14" s="35">
        <v>4781.2</v>
      </c>
      <c r="K14" s="35">
        <v>2390.4</v>
      </c>
      <c r="L14" s="35"/>
      <c r="M14" s="35"/>
      <c r="N14" s="35"/>
    </row>
    <row r="15" spans="1:14" ht="16.5" customHeight="1">
      <c r="A15" s="33">
        <v>9</v>
      </c>
      <c r="B15" s="34" t="s">
        <v>12</v>
      </c>
      <c r="C15" s="29">
        <f t="shared" si="2"/>
        <v>46285.9</v>
      </c>
      <c r="D15" s="29">
        <f t="shared" si="3"/>
        <v>46285.9</v>
      </c>
      <c r="E15" s="29">
        <f t="shared" si="4"/>
        <v>27593</v>
      </c>
      <c r="F15" s="29">
        <v>37385.9</v>
      </c>
      <c r="G15" s="35">
        <v>37385.9</v>
      </c>
      <c r="H15" s="35">
        <v>18693</v>
      </c>
      <c r="I15" s="35"/>
      <c r="J15" s="35"/>
      <c r="K15" s="35"/>
      <c r="L15" s="35">
        <v>8900</v>
      </c>
      <c r="M15" s="35">
        <v>8900</v>
      </c>
      <c r="N15" s="35">
        <v>8900</v>
      </c>
    </row>
    <row r="16" spans="1:14" ht="16.5" customHeight="1">
      <c r="A16" s="33">
        <v>10</v>
      </c>
      <c r="B16" s="34" t="s">
        <v>13</v>
      </c>
      <c r="C16" s="29">
        <f t="shared" si="2"/>
        <v>34797.4</v>
      </c>
      <c r="D16" s="29">
        <f t="shared" si="3"/>
        <v>34797.4</v>
      </c>
      <c r="E16" s="29">
        <f t="shared" si="4"/>
        <v>17398.8</v>
      </c>
      <c r="F16" s="29">
        <v>34797.4</v>
      </c>
      <c r="G16" s="35">
        <v>34797.4</v>
      </c>
      <c r="H16" s="35">
        <v>17398.8</v>
      </c>
      <c r="I16" s="35"/>
      <c r="J16" s="35"/>
      <c r="K16" s="35"/>
      <c r="L16" s="35"/>
      <c r="M16" s="35"/>
      <c r="N16" s="35"/>
    </row>
    <row r="17" spans="1:14" ht="16.5" customHeight="1">
      <c r="A17" s="33">
        <v>11</v>
      </c>
      <c r="B17" s="34" t="s">
        <v>14</v>
      </c>
      <c r="C17" s="29">
        <f t="shared" si="2"/>
        <v>52816.2</v>
      </c>
      <c r="D17" s="29">
        <f t="shared" si="3"/>
        <v>52816.2</v>
      </c>
      <c r="E17" s="29">
        <f t="shared" si="4"/>
        <v>26407.8</v>
      </c>
      <c r="F17" s="29">
        <v>52816.2</v>
      </c>
      <c r="G17" s="35">
        <v>52816.2</v>
      </c>
      <c r="H17" s="35">
        <v>26407.8</v>
      </c>
      <c r="I17" s="35">
        <v>0</v>
      </c>
      <c r="J17" s="35">
        <v>0</v>
      </c>
      <c r="K17" s="35">
        <v>0</v>
      </c>
      <c r="L17" s="35"/>
      <c r="M17" s="35"/>
      <c r="N17" s="35"/>
    </row>
    <row r="18" spans="1:14" ht="16.5" customHeight="1">
      <c r="A18" s="33">
        <v>12</v>
      </c>
      <c r="B18" s="34" t="s">
        <v>15</v>
      </c>
      <c r="C18" s="29">
        <f t="shared" si="2"/>
        <v>1796.8</v>
      </c>
      <c r="D18" s="29">
        <f t="shared" si="3"/>
        <v>1796.8</v>
      </c>
      <c r="E18" s="29">
        <f t="shared" si="4"/>
        <v>898.2</v>
      </c>
      <c r="F18" s="29">
        <v>0</v>
      </c>
      <c r="G18" s="35">
        <v>0</v>
      </c>
      <c r="H18" s="35">
        <v>0</v>
      </c>
      <c r="I18" s="35">
        <v>1796.8</v>
      </c>
      <c r="J18" s="35">
        <v>1796.8</v>
      </c>
      <c r="K18" s="35">
        <v>898.2</v>
      </c>
      <c r="L18" s="35"/>
      <c r="M18" s="35"/>
      <c r="N18" s="35"/>
    </row>
    <row r="19" spans="1:14" ht="16.5" customHeight="1">
      <c r="A19" s="33">
        <v>13</v>
      </c>
      <c r="B19" s="34" t="s">
        <v>16</v>
      </c>
      <c r="C19" s="29">
        <f t="shared" si="2"/>
        <v>18209.5</v>
      </c>
      <c r="D19" s="29">
        <f t="shared" si="3"/>
        <v>18209.5</v>
      </c>
      <c r="E19" s="29">
        <f t="shared" si="4"/>
        <v>9105</v>
      </c>
      <c r="F19" s="29">
        <v>18209.5</v>
      </c>
      <c r="G19" s="35">
        <v>18209.5</v>
      </c>
      <c r="H19" s="35">
        <v>9105</v>
      </c>
      <c r="I19" s="35"/>
      <c r="J19" s="35"/>
      <c r="K19" s="35"/>
      <c r="L19" s="35"/>
      <c r="M19" s="35"/>
      <c r="N19" s="35"/>
    </row>
    <row r="20" spans="1:14" ht="16.5" customHeight="1">
      <c r="A20" s="33">
        <v>14</v>
      </c>
      <c r="B20" s="34" t="s">
        <v>17</v>
      </c>
      <c r="C20" s="29">
        <f t="shared" si="2"/>
        <v>43567</v>
      </c>
      <c r="D20" s="29">
        <f t="shared" si="3"/>
        <v>43567</v>
      </c>
      <c r="E20" s="29">
        <f t="shared" si="4"/>
        <v>21783.599999999999</v>
      </c>
      <c r="F20" s="29">
        <v>43567</v>
      </c>
      <c r="G20" s="35">
        <v>43567</v>
      </c>
      <c r="H20" s="35">
        <v>21783.599999999999</v>
      </c>
      <c r="I20" s="35"/>
      <c r="J20" s="35"/>
      <c r="K20" s="35"/>
      <c r="L20" s="35"/>
      <c r="M20" s="35"/>
      <c r="N20" s="35"/>
    </row>
    <row r="21" spans="1:14" ht="16.5" customHeight="1">
      <c r="A21" s="33">
        <v>15</v>
      </c>
      <c r="B21" s="34" t="s">
        <v>18</v>
      </c>
      <c r="C21" s="29">
        <f t="shared" si="2"/>
        <v>0</v>
      </c>
      <c r="D21" s="29">
        <f t="shared" si="3"/>
        <v>0</v>
      </c>
      <c r="E21" s="29">
        <f t="shared" si="4"/>
        <v>0</v>
      </c>
      <c r="F21" s="29">
        <v>0</v>
      </c>
      <c r="G21" s="35">
        <v>0</v>
      </c>
      <c r="H21" s="35">
        <v>0</v>
      </c>
      <c r="I21" s="35"/>
      <c r="J21" s="35"/>
      <c r="K21" s="35"/>
      <c r="L21" s="35"/>
      <c r="M21" s="35"/>
      <c r="N21" s="35"/>
    </row>
    <row r="22" spans="1:14" ht="16.5" customHeight="1">
      <c r="A22" s="33">
        <v>16</v>
      </c>
      <c r="B22" s="34" t="s">
        <v>19</v>
      </c>
      <c r="C22" s="29">
        <f t="shared" si="2"/>
        <v>2776.5</v>
      </c>
      <c r="D22" s="29">
        <f t="shared" si="3"/>
        <v>2776.5</v>
      </c>
      <c r="E22" s="29">
        <f t="shared" si="4"/>
        <v>1388.4</v>
      </c>
      <c r="F22" s="29">
        <v>2776.5</v>
      </c>
      <c r="G22" s="35">
        <v>2776.5</v>
      </c>
      <c r="H22" s="35">
        <v>1388.4</v>
      </c>
      <c r="I22" s="35"/>
      <c r="J22" s="35"/>
      <c r="K22" s="35"/>
      <c r="L22" s="35"/>
      <c r="M22" s="35"/>
      <c r="N22" s="35"/>
    </row>
    <row r="23" spans="1:14" ht="16.5" customHeight="1">
      <c r="A23" s="33">
        <v>17</v>
      </c>
      <c r="B23" s="34" t="s">
        <v>20</v>
      </c>
      <c r="C23" s="29">
        <f t="shared" si="2"/>
        <v>37501.800000000003</v>
      </c>
      <c r="D23" s="29">
        <f t="shared" si="3"/>
        <v>37501.800000000003</v>
      </c>
      <c r="E23" s="29">
        <f t="shared" si="4"/>
        <v>18751.2</v>
      </c>
      <c r="F23" s="29">
        <v>37501.800000000003</v>
      </c>
      <c r="G23" s="35">
        <v>37501.800000000003</v>
      </c>
      <c r="H23" s="35">
        <v>18751.2</v>
      </c>
      <c r="I23" s="35"/>
      <c r="J23" s="35"/>
      <c r="K23" s="35"/>
      <c r="L23" s="35"/>
      <c r="M23" s="35"/>
      <c r="N23" s="35"/>
    </row>
    <row r="24" spans="1:14" ht="16.5" customHeight="1">
      <c r="A24" s="33">
        <v>18</v>
      </c>
      <c r="B24" s="34" t="s">
        <v>21</v>
      </c>
      <c r="C24" s="29">
        <f t="shared" si="2"/>
        <v>87463.9</v>
      </c>
      <c r="D24" s="29">
        <f t="shared" si="3"/>
        <v>87463.9</v>
      </c>
      <c r="E24" s="29">
        <f t="shared" si="4"/>
        <v>46581.599999999999</v>
      </c>
      <c r="F24" s="29">
        <v>81763.899999999994</v>
      </c>
      <c r="G24" s="35">
        <v>81763.899999999994</v>
      </c>
      <c r="H24" s="35">
        <v>40881.599999999999</v>
      </c>
      <c r="I24" s="35"/>
      <c r="J24" s="35"/>
      <c r="K24" s="35"/>
      <c r="L24" s="35">
        <v>5700</v>
      </c>
      <c r="M24" s="35">
        <v>5700</v>
      </c>
      <c r="N24" s="35">
        <v>5700</v>
      </c>
    </row>
    <row r="25" spans="1:14" ht="16.5" customHeight="1">
      <c r="A25" s="33">
        <v>19</v>
      </c>
      <c r="B25" s="34" t="s">
        <v>22</v>
      </c>
      <c r="C25" s="29">
        <f t="shared" si="2"/>
        <v>15408</v>
      </c>
      <c r="D25" s="29">
        <f t="shared" si="3"/>
        <v>15408</v>
      </c>
      <c r="E25" s="29">
        <f t="shared" si="4"/>
        <v>7704</v>
      </c>
      <c r="F25" s="29">
        <v>15408</v>
      </c>
      <c r="G25" s="35">
        <v>15408</v>
      </c>
      <c r="H25" s="35">
        <v>7704</v>
      </c>
      <c r="I25" s="35"/>
      <c r="J25" s="35"/>
      <c r="K25" s="35"/>
      <c r="L25" s="35"/>
      <c r="M25" s="35"/>
      <c r="N25" s="35"/>
    </row>
    <row r="26" spans="1:14" ht="16.5" customHeight="1">
      <c r="A26" s="33">
        <v>20</v>
      </c>
      <c r="B26" s="34" t="s">
        <v>23</v>
      </c>
      <c r="C26" s="29">
        <f t="shared" si="2"/>
        <v>25077</v>
      </c>
      <c r="D26" s="29">
        <f t="shared" si="3"/>
        <v>25077</v>
      </c>
      <c r="E26" s="29">
        <f t="shared" si="4"/>
        <v>12538.8</v>
      </c>
      <c r="F26" s="29">
        <v>23715.200000000001</v>
      </c>
      <c r="G26" s="35">
        <v>23715.200000000001</v>
      </c>
      <c r="H26" s="35">
        <v>11857.8</v>
      </c>
      <c r="I26" s="35">
        <v>1361.8</v>
      </c>
      <c r="J26" s="35">
        <v>1361.8</v>
      </c>
      <c r="K26" s="35">
        <v>681</v>
      </c>
      <c r="L26" s="35"/>
      <c r="M26" s="35"/>
      <c r="N26" s="35"/>
    </row>
    <row r="27" spans="1:14" ht="16.5" customHeight="1">
      <c r="A27" s="33">
        <v>21</v>
      </c>
      <c r="B27" s="34" t="s">
        <v>24</v>
      </c>
      <c r="C27" s="29">
        <f t="shared" si="2"/>
        <v>35159.200000000004</v>
      </c>
      <c r="D27" s="29">
        <f t="shared" si="3"/>
        <v>35159.200000000004</v>
      </c>
      <c r="E27" s="29">
        <f t="shared" si="4"/>
        <v>17579.399999999998</v>
      </c>
      <c r="F27" s="29">
        <v>33535.4</v>
      </c>
      <c r="G27" s="35">
        <v>33535.4</v>
      </c>
      <c r="H27" s="35">
        <v>16767.599999999999</v>
      </c>
      <c r="I27" s="35">
        <v>1623.8</v>
      </c>
      <c r="J27" s="35">
        <v>1623.8</v>
      </c>
      <c r="K27" s="35">
        <v>811.8</v>
      </c>
      <c r="L27" s="35"/>
      <c r="M27" s="35"/>
      <c r="N27" s="35"/>
    </row>
    <row r="28" spans="1:14" ht="27.75" customHeight="1">
      <c r="A28" s="33"/>
      <c r="B28" s="36" t="s">
        <v>101</v>
      </c>
      <c r="C28" s="32">
        <f>SUM(C29:C33)</f>
        <v>154409.4</v>
      </c>
      <c r="D28" s="32">
        <f t="shared" ref="D28:N28" si="5">SUM(D29:D33)</f>
        <v>154409.4</v>
      </c>
      <c r="E28" s="32">
        <f t="shared" si="5"/>
        <v>77204.400000000009</v>
      </c>
      <c r="F28" s="32">
        <f t="shared" si="5"/>
        <v>149179.40000000002</v>
      </c>
      <c r="G28" s="32">
        <f t="shared" si="5"/>
        <v>149179.40000000002</v>
      </c>
      <c r="H28" s="32">
        <f t="shared" si="5"/>
        <v>74589.600000000006</v>
      </c>
      <c r="I28" s="32">
        <f t="shared" si="5"/>
        <v>5230</v>
      </c>
      <c r="J28" s="32">
        <f t="shared" si="5"/>
        <v>5230</v>
      </c>
      <c r="K28" s="32">
        <f t="shared" si="5"/>
        <v>2614.8000000000002</v>
      </c>
      <c r="L28" s="32">
        <f t="shared" si="5"/>
        <v>0</v>
      </c>
      <c r="M28" s="32">
        <f t="shared" si="5"/>
        <v>0</v>
      </c>
      <c r="N28" s="32">
        <f t="shared" si="5"/>
        <v>0</v>
      </c>
    </row>
    <row r="29" spans="1:14" ht="18" customHeight="1">
      <c r="A29" s="33">
        <v>22</v>
      </c>
      <c r="B29" s="34" t="s">
        <v>25</v>
      </c>
      <c r="C29" s="29">
        <f t="shared" ref="C29:C33" si="6">F29+I29+L29</f>
        <v>30554.2</v>
      </c>
      <c r="D29" s="29">
        <f t="shared" ref="D29:D33" si="7">G29+J29+M29</f>
        <v>30554.2</v>
      </c>
      <c r="E29" s="29">
        <f t="shared" ref="E29:E33" si="8">H29+K29+N29</f>
        <v>15277.2</v>
      </c>
      <c r="F29" s="29">
        <v>30554.2</v>
      </c>
      <c r="G29" s="35">
        <v>30554.2</v>
      </c>
      <c r="H29" s="35">
        <v>15277.2</v>
      </c>
      <c r="I29" s="35"/>
      <c r="J29" s="35">
        <v>0</v>
      </c>
      <c r="K29" s="35">
        <v>0</v>
      </c>
      <c r="L29" s="35"/>
      <c r="M29" s="35"/>
      <c r="N29" s="35"/>
    </row>
    <row r="30" spans="1:14" ht="18" customHeight="1">
      <c r="A30" s="33">
        <v>23</v>
      </c>
      <c r="B30" s="34" t="s">
        <v>26</v>
      </c>
      <c r="C30" s="29">
        <f t="shared" si="6"/>
        <v>5230</v>
      </c>
      <c r="D30" s="29">
        <f t="shared" si="7"/>
        <v>5230</v>
      </c>
      <c r="E30" s="29">
        <f t="shared" si="8"/>
        <v>2614.8000000000002</v>
      </c>
      <c r="F30" s="29">
        <v>0</v>
      </c>
      <c r="G30" s="35">
        <v>0</v>
      </c>
      <c r="H30" s="35">
        <v>0</v>
      </c>
      <c r="I30" s="35">
        <v>5230</v>
      </c>
      <c r="J30" s="35">
        <v>5230</v>
      </c>
      <c r="K30" s="35">
        <v>2614.8000000000002</v>
      </c>
      <c r="L30" s="35"/>
      <c r="M30" s="35"/>
      <c r="N30" s="35"/>
    </row>
    <row r="31" spans="1:14" ht="18" customHeight="1">
      <c r="A31" s="33">
        <v>24</v>
      </c>
      <c r="B31" s="34" t="s">
        <v>27</v>
      </c>
      <c r="C31" s="29">
        <f t="shared" si="6"/>
        <v>113803.1</v>
      </c>
      <c r="D31" s="29">
        <f t="shared" si="7"/>
        <v>113803.1</v>
      </c>
      <c r="E31" s="29">
        <f t="shared" si="8"/>
        <v>56901.599999999999</v>
      </c>
      <c r="F31" s="29">
        <v>113803.1</v>
      </c>
      <c r="G31" s="35">
        <v>113803.1</v>
      </c>
      <c r="H31" s="35">
        <v>56901.599999999999</v>
      </c>
      <c r="I31" s="35"/>
      <c r="J31" s="35">
        <v>0</v>
      </c>
      <c r="K31" s="35">
        <v>0</v>
      </c>
      <c r="L31" s="35"/>
      <c r="M31" s="35"/>
      <c r="N31" s="35"/>
    </row>
    <row r="32" spans="1:14" s="2" customFormat="1" ht="18" customHeight="1">
      <c r="A32" s="33">
        <v>26</v>
      </c>
      <c r="B32" s="34" t="s">
        <v>28</v>
      </c>
      <c r="C32" s="29">
        <f t="shared" si="6"/>
        <v>0</v>
      </c>
      <c r="D32" s="29">
        <f t="shared" si="7"/>
        <v>0</v>
      </c>
      <c r="E32" s="29">
        <f t="shared" si="8"/>
        <v>0</v>
      </c>
      <c r="F32" s="29">
        <v>0</v>
      </c>
      <c r="G32" s="35">
        <v>0</v>
      </c>
      <c r="H32" s="35">
        <v>0</v>
      </c>
      <c r="I32" s="35"/>
      <c r="J32" s="35">
        <v>0</v>
      </c>
      <c r="K32" s="35">
        <v>0</v>
      </c>
      <c r="L32" s="35"/>
      <c r="M32" s="35"/>
      <c r="N32" s="35"/>
    </row>
    <row r="33" spans="1:14" ht="18" customHeight="1">
      <c r="A33" s="33">
        <v>25</v>
      </c>
      <c r="B33" s="34" t="s">
        <v>29</v>
      </c>
      <c r="C33" s="29">
        <f t="shared" si="6"/>
        <v>4822.1000000000004</v>
      </c>
      <c r="D33" s="29">
        <f t="shared" si="7"/>
        <v>4822.1000000000004</v>
      </c>
      <c r="E33" s="29">
        <f t="shared" si="8"/>
        <v>2410.8000000000002</v>
      </c>
      <c r="F33" s="29">
        <v>4822.1000000000004</v>
      </c>
      <c r="G33" s="35">
        <v>4822.1000000000004</v>
      </c>
      <c r="H33" s="35">
        <v>2410.8000000000002</v>
      </c>
      <c r="I33" s="35"/>
      <c r="J33" s="35"/>
      <c r="K33" s="35"/>
      <c r="L33" s="35"/>
      <c r="M33" s="35"/>
      <c r="N33" s="35"/>
    </row>
    <row r="34" spans="1:14" ht="14">
      <c r="A34" s="33"/>
      <c r="B34" s="34"/>
      <c r="C34" s="34"/>
      <c r="D34" s="29"/>
      <c r="E34" s="29"/>
      <c r="F34" s="29"/>
      <c r="G34" s="35"/>
      <c r="H34" s="35"/>
      <c r="I34" s="35"/>
      <c r="J34" s="35"/>
      <c r="K34" s="35"/>
      <c r="L34" s="35"/>
      <c r="M34" s="35"/>
      <c r="N34" s="35"/>
    </row>
    <row r="35" spans="1:14" s="27" customFormat="1" ht="33.75" customHeight="1">
      <c r="A35" s="88" t="s">
        <v>30</v>
      </c>
      <c r="B35" s="88"/>
      <c r="C35" s="32">
        <f>SUM(C6+C28)</f>
        <v>849848.20000000007</v>
      </c>
      <c r="D35" s="32">
        <f>SUM(D6+D28)</f>
        <v>849848.20000000007</v>
      </c>
      <c r="E35" s="32">
        <f t="shared" ref="E35:N35" si="9">SUM(E6+E28)</f>
        <v>432223.4</v>
      </c>
      <c r="F35" s="32">
        <f t="shared" si="9"/>
        <v>811248.5</v>
      </c>
      <c r="G35" s="32">
        <f t="shared" si="9"/>
        <v>811248.5</v>
      </c>
      <c r="H35" s="32">
        <f t="shared" si="9"/>
        <v>405624</v>
      </c>
      <c r="I35" s="32">
        <f t="shared" si="9"/>
        <v>23999.699999999997</v>
      </c>
      <c r="J35" s="32">
        <f t="shared" si="9"/>
        <v>23999.699999999997</v>
      </c>
      <c r="K35" s="32">
        <f t="shared" si="9"/>
        <v>11999.399999999998</v>
      </c>
      <c r="L35" s="32">
        <f t="shared" si="9"/>
        <v>14600</v>
      </c>
      <c r="M35" s="32">
        <f t="shared" si="9"/>
        <v>14600</v>
      </c>
      <c r="N35" s="32">
        <f t="shared" si="9"/>
        <v>14600</v>
      </c>
    </row>
    <row r="37" spans="1:14">
      <c r="L37" s="2"/>
    </row>
    <row r="38" spans="1:14">
      <c r="L38" s="2"/>
    </row>
    <row r="39" spans="1:14">
      <c r="L39" s="2"/>
    </row>
    <row r="40" spans="1:14">
      <c r="L40" s="2"/>
    </row>
    <row r="41" spans="1:14">
      <c r="L41" s="2"/>
    </row>
    <row r="42" spans="1:14">
      <c r="L42" s="2"/>
    </row>
    <row r="43" spans="1:14">
      <c r="L43" s="2"/>
    </row>
    <row r="44" spans="1:14">
      <c r="L44" s="2"/>
    </row>
    <row r="45" spans="1:14">
      <c r="L45" s="2"/>
    </row>
    <row r="46" spans="1:14">
      <c r="L46" s="2"/>
    </row>
    <row r="47" spans="1:14">
      <c r="L47" s="2"/>
    </row>
    <row r="48" spans="1:14">
      <c r="L48" s="2"/>
    </row>
    <row r="49" spans="12:12">
      <c r="L49" s="2"/>
    </row>
    <row r="50" spans="12:12">
      <c r="L50" s="2"/>
    </row>
    <row r="51" spans="12:12">
      <c r="L51" s="2"/>
    </row>
    <row r="52" spans="12:12">
      <c r="L52" s="2"/>
    </row>
  </sheetData>
  <mergeCells count="8">
    <mergeCell ref="L4:N4"/>
    <mergeCell ref="D1:K1"/>
    <mergeCell ref="A35:B35"/>
    <mergeCell ref="C4:E4"/>
    <mergeCell ref="F4:H4"/>
    <mergeCell ref="I4:K4"/>
    <mergeCell ref="M3:N3"/>
    <mergeCell ref="B2:N2"/>
  </mergeCells>
  <pageMargins left="0.39370078740157483" right="0" top="0" bottom="0" header="0" footer="0"/>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80"/>
  <sheetViews>
    <sheetView showGridLines="0" view="pageBreakPreview" zoomScale="90" zoomScaleNormal="100" zoomScaleSheetLayoutView="90" workbookViewId="0">
      <pane xSplit="2" ySplit="4" topLeftCell="C5" activePane="bottomRight" state="frozen"/>
      <selection pane="topRight" activeCell="C1" sqref="C1"/>
      <selection pane="bottomLeft" activeCell="A11" sqref="A11"/>
      <selection pane="bottomRight" activeCell="B2" sqref="B2"/>
    </sheetView>
  </sheetViews>
  <sheetFormatPr defaultColWidth="9.1796875" defaultRowHeight="13"/>
  <cols>
    <col min="1" max="1" width="5.81640625" style="1" customWidth="1"/>
    <col min="2" max="2" width="18.1796875" style="2" customWidth="1"/>
    <col min="3" max="3" width="14.54296875" style="2" customWidth="1"/>
    <col min="4" max="4" width="13.81640625" style="6" customWidth="1"/>
    <col min="5" max="5" width="14.26953125" style="6" customWidth="1"/>
    <col min="6" max="6" width="12.81640625" style="6" customWidth="1"/>
    <col min="7" max="7" width="13.453125" style="2" customWidth="1"/>
    <col min="8" max="8" width="11.54296875" style="2" customWidth="1"/>
    <col min="9" max="9" width="11.1796875" style="2" customWidth="1"/>
    <col min="10" max="10" width="14.54296875" style="2" customWidth="1"/>
    <col min="11" max="11" width="13.54296875" style="2" customWidth="1"/>
    <col min="12" max="12" width="14.26953125" style="2" bestFit="1" customWidth="1"/>
    <col min="13" max="13" width="13.26953125" style="2" customWidth="1"/>
    <col min="14" max="14" width="11.81640625" style="2" customWidth="1"/>
    <col min="15" max="15" width="12.7265625" style="2" customWidth="1"/>
    <col min="16" max="16" width="13.81640625" style="2" customWidth="1"/>
    <col min="17" max="17" width="12.1796875" style="2" customWidth="1"/>
    <col min="18" max="19" width="10.7265625" style="2" customWidth="1"/>
    <col min="20" max="20" width="8.81640625" style="2" customWidth="1"/>
    <col min="21" max="21" width="11.54296875" style="2" customWidth="1"/>
    <col min="22" max="22" width="11.26953125" style="2" customWidth="1"/>
    <col min="23" max="23" width="8.7265625" style="2" customWidth="1"/>
    <col min="24" max="24" width="13.81640625" style="2" customWidth="1"/>
    <col min="25" max="25" width="13" style="2" customWidth="1"/>
    <col min="26" max="26" width="10.81640625" style="2" customWidth="1"/>
    <col min="27" max="27" width="12" style="2" customWidth="1"/>
    <col min="28" max="28" width="12.54296875" style="2" customWidth="1"/>
    <col min="29" max="32" width="11.1796875" style="2" customWidth="1"/>
    <col min="33" max="33" width="12.26953125" style="2" customWidth="1"/>
    <col min="34" max="35" width="11.1796875" style="2" customWidth="1"/>
    <col min="36" max="36" width="10.54296875" style="2" customWidth="1"/>
    <col min="37" max="37" width="12" style="2" customWidth="1"/>
    <col min="38" max="39" width="11.1796875" style="2" customWidth="1"/>
    <col min="40" max="40" width="10" style="2" customWidth="1"/>
    <col min="41" max="41" width="9.7265625" style="2" customWidth="1"/>
    <col min="42" max="43" width="11.1796875" style="2" customWidth="1"/>
    <col min="44" max="44" width="10.7265625" style="2" customWidth="1"/>
    <col min="45" max="45" width="14.453125" style="2" customWidth="1"/>
    <col min="46" max="46" width="13.54296875" style="2" customWidth="1"/>
    <col min="47" max="49" width="11.1796875" style="2" customWidth="1"/>
    <col min="50" max="50" width="10.1796875" style="2" customWidth="1"/>
    <col min="51" max="68" width="11.1796875" style="2" customWidth="1"/>
    <col min="69" max="69" width="12.81640625" style="2" customWidth="1"/>
    <col min="70" max="70" width="12" style="2" bestFit="1" customWidth="1"/>
    <col min="71" max="73" width="11.1796875" style="2" customWidth="1"/>
    <col min="74" max="74" width="9.26953125" style="2" customWidth="1"/>
    <col min="75" max="76" width="11.1796875" style="2" customWidth="1"/>
    <col min="77" max="77" width="10.1796875" style="2" bestFit="1" customWidth="1"/>
    <col min="78" max="78" width="11.1796875" style="2" customWidth="1"/>
    <col min="79" max="79" width="10.54296875" style="2" customWidth="1"/>
    <col min="80" max="80" width="9.453125" style="2" customWidth="1"/>
    <col min="81" max="81" width="10.81640625" style="2" customWidth="1"/>
    <col min="82" max="82" width="11.453125" style="2" customWidth="1"/>
    <col min="83" max="83" width="9.81640625" style="2" customWidth="1"/>
    <col min="84" max="84" width="11.81640625" style="2" customWidth="1"/>
    <col min="85" max="85" width="12" style="2" customWidth="1"/>
    <col min="86" max="86" width="11.26953125" style="2" customWidth="1"/>
    <col min="87" max="87" width="11" style="2" customWidth="1"/>
    <col min="88" max="88" width="12" style="2" customWidth="1"/>
    <col min="89" max="89" width="10.1796875" style="2" bestFit="1" customWidth="1"/>
    <col min="90" max="90" width="10.81640625" style="2" customWidth="1"/>
    <col min="91" max="91" width="11.1796875" style="2" customWidth="1"/>
    <col min="92" max="92" width="12.26953125" style="2" customWidth="1"/>
    <col min="93" max="93" width="10.81640625" style="2" customWidth="1"/>
    <col min="94" max="94" width="11.1796875" style="2" customWidth="1"/>
    <col min="95" max="95" width="9.453125" style="2" customWidth="1"/>
    <col min="96" max="96" width="10.54296875" style="2" customWidth="1"/>
    <col min="97" max="98" width="11" style="2" customWidth="1"/>
    <col min="99" max="99" width="11.54296875" style="2" customWidth="1"/>
    <col min="100" max="100" width="11.453125" style="2" customWidth="1"/>
    <col min="101" max="101" width="10.26953125" style="2" customWidth="1"/>
    <col min="102" max="102" width="12" style="2" customWidth="1"/>
    <col min="103" max="104" width="11.26953125" style="2" customWidth="1"/>
    <col min="105" max="105" width="12.26953125" style="2" customWidth="1"/>
    <col min="106" max="106" width="12.453125" style="2" customWidth="1"/>
    <col min="107" max="107" width="11.453125" style="2" customWidth="1"/>
    <col min="108" max="108" width="11.54296875" style="2" customWidth="1"/>
    <col min="109" max="109" width="10.7265625" style="2" customWidth="1"/>
    <col min="110" max="110" width="12.26953125" style="2" customWidth="1"/>
    <col min="111" max="111" width="11.7265625" style="2" customWidth="1"/>
    <col min="112" max="112" width="11.54296875" style="2" customWidth="1"/>
    <col min="113" max="113" width="11.7265625" style="2" customWidth="1"/>
    <col min="114" max="114" width="10.26953125" style="2" customWidth="1"/>
    <col min="115" max="115" width="10.1796875" style="2" customWidth="1"/>
    <col min="116" max="116" width="10.26953125" style="2" customWidth="1"/>
    <col min="117" max="117" width="10" style="2" customWidth="1"/>
    <col min="118" max="118" width="9.1796875" style="2" customWidth="1"/>
    <col min="119" max="119" width="9.54296875" style="2" customWidth="1"/>
    <col min="120" max="122" width="11.1796875" style="2" customWidth="1"/>
    <col min="123" max="125" width="11.7265625" style="2" customWidth="1"/>
    <col min="126" max="128" width="12.453125" style="2" customWidth="1"/>
    <col min="129" max="131" width="10" style="2" customWidth="1"/>
    <col min="132" max="134" width="10.453125" style="2" customWidth="1"/>
    <col min="135" max="135" width="12.54296875" style="2" customWidth="1"/>
    <col min="136" max="136" width="13.7265625" style="2" customWidth="1"/>
    <col min="137" max="137" width="11.7265625" style="2" customWidth="1"/>
    <col min="138" max="141" width="10.54296875" style="2" customWidth="1"/>
    <col min="142" max="143" width="12" style="2" customWidth="1"/>
    <col min="144" max="146" width="12.7265625" style="2" customWidth="1"/>
    <col min="147" max="149" width="12" style="2" customWidth="1"/>
    <col min="150" max="150" width="11.1796875" style="2" customWidth="1"/>
    <col min="151" max="151" width="10" style="2" customWidth="1"/>
    <col min="152" max="152" width="10.26953125" style="2" customWidth="1"/>
    <col min="153" max="154" width="12" style="2" customWidth="1"/>
    <col min="155" max="155" width="9.81640625" style="2" customWidth="1"/>
    <col min="156" max="156" width="12" style="2" customWidth="1"/>
    <col min="157" max="157" width="10.7265625" style="2" customWidth="1"/>
    <col min="158" max="158" width="9.81640625" style="2" customWidth="1"/>
    <col min="159" max="159" width="10.1796875" style="2" customWidth="1"/>
    <col min="160" max="160" width="11.453125" style="2" customWidth="1"/>
    <col min="161" max="161" width="9" style="2" customWidth="1"/>
    <col min="162" max="162" width="11.26953125" style="2" customWidth="1"/>
    <col min="163" max="163" width="11.54296875" style="2" customWidth="1"/>
    <col min="164" max="164" width="10" style="2" customWidth="1"/>
    <col min="165" max="165" width="11.7265625" style="2" customWidth="1"/>
    <col min="166" max="166" width="12.453125" style="2" customWidth="1"/>
    <col min="167" max="167" width="10" style="2" customWidth="1"/>
    <col min="168" max="168" width="11.54296875" style="2" customWidth="1"/>
    <col min="169" max="169" width="11.1796875" style="2" customWidth="1"/>
    <col min="170" max="170" width="9.81640625" style="2" customWidth="1"/>
    <col min="171" max="171" width="12.26953125" style="2" customWidth="1"/>
    <col min="172" max="173" width="11.26953125" style="2" customWidth="1"/>
    <col min="174" max="174" width="12.1796875" style="2" customWidth="1"/>
    <col min="175" max="175" width="11.81640625" style="2" customWidth="1"/>
    <col min="176" max="176" width="10.54296875" style="2" customWidth="1"/>
    <col min="177" max="179" width="11.26953125" style="2" customWidth="1"/>
    <col min="180" max="182" width="11.1796875" style="2" customWidth="1"/>
    <col min="183" max="184" width="12.26953125" style="2" customWidth="1"/>
    <col min="185" max="185" width="10" style="2" customWidth="1"/>
    <col min="186" max="186" width="11.7265625" style="2" customWidth="1"/>
    <col min="187" max="187" width="11.26953125" style="2" customWidth="1"/>
    <col min="188" max="188" width="10.1796875" style="2" customWidth="1"/>
    <col min="189" max="189" width="11.26953125" style="2" customWidth="1"/>
    <col min="190" max="190" width="10.453125" style="2" customWidth="1"/>
    <col min="191" max="191" width="11.26953125" style="2" customWidth="1"/>
    <col min="192" max="192" width="12.1796875" style="2" customWidth="1"/>
    <col min="193" max="193" width="12" style="2" customWidth="1"/>
    <col min="194" max="194" width="10.453125" style="2" customWidth="1"/>
    <col min="195" max="195" width="11.54296875" style="2" customWidth="1"/>
    <col min="196" max="196" width="12" style="2" customWidth="1"/>
    <col min="197" max="197" width="10.7265625" style="2" customWidth="1"/>
    <col min="198" max="200" width="11.26953125" style="2" customWidth="1"/>
    <col min="201" max="201" width="13.1796875" style="2" customWidth="1"/>
    <col min="202" max="202" width="14.1796875" style="2" customWidth="1"/>
    <col min="203" max="203" width="13.7265625" style="2" customWidth="1"/>
    <col min="204" max="205" width="11.26953125" style="2" customWidth="1"/>
    <col min="206" max="206" width="10.7265625" style="2" customWidth="1"/>
    <col min="207" max="208" width="11.26953125" style="2" customWidth="1"/>
    <col min="209" max="209" width="8.81640625" style="2" customWidth="1"/>
    <col min="210" max="210" width="10" style="2" customWidth="1"/>
    <col min="211" max="211" width="11.26953125" style="2" customWidth="1"/>
    <col min="212" max="213" width="10.1796875" style="2" customWidth="1"/>
    <col min="214" max="214" width="11.26953125" style="2" customWidth="1"/>
    <col min="215" max="215" width="10" style="2" customWidth="1"/>
    <col min="216" max="236" width="11.26953125" style="2" customWidth="1"/>
    <col min="237" max="16384" width="9.1796875" style="5"/>
  </cols>
  <sheetData>
    <row r="1" spans="1:236" ht="26.25" hidden="1" customHeight="1">
      <c r="A1" s="1" t="s">
        <v>0</v>
      </c>
      <c r="D1" s="87"/>
      <c r="E1" s="87"/>
      <c r="F1" s="87"/>
      <c r="G1" s="87"/>
      <c r="H1" s="87"/>
      <c r="I1" s="87"/>
      <c r="J1" s="87"/>
      <c r="K1" s="87"/>
      <c r="L1" s="87"/>
      <c r="M1" s="87"/>
      <c r="N1" s="87"/>
      <c r="O1" s="87"/>
      <c r="P1" s="87"/>
      <c r="Q1" s="87"/>
      <c r="R1" s="87"/>
      <c r="S1" s="87"/>
      <c r="T1" s="87"/>
      <c r="U1" s="87"/>
      <c r="V1" s="87"/>
      <c r="W1" s="87"/>
      <c r="X1" s="53"/>
      <c r="Y1" s="51"/>
      <c r="Z1" s="24"/>
      <c r="AA1" s="50"/>
      <c r="AB1" s="25"/>
      <c r="AC1" s="25"/>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25"/>
      <c r="CE1" s="25"/>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25"/>
      <c r="GL1" s="25"/>
      <c r="GM1" s="50"/>
      <c r="GN1" s="25"/>
      <c r="GO1" s="25"/>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row>
    <row r="2" spans="1:236" s="2" customFormat="1" ht="63" customHeight="1">
      <c r="A2" s="1" t="s">
        <v>1</v>
      </c>
      <c r="D2" s="87" t="s">
        <v>428</v>
      </c>
      <c r="E2" s="87"/>
      <c r="F2" s="87"/>
      <c r="G2" s="87"/>
      <c r="H2" s="87"/>
      <c r="I2" s="87"/>
      <c r="J2" s="87"/>
      <c r="K2" s="87"/>
      <c r="L2" s="87"/>
      <c r="M2" s="87"/>
      <c r="N2" s="87"/>
      <c r="O2" s="87"/>
      <c r="P2" s="87"/>
      <c r="Q2" s="87"/>
      <c r="R2" s="55"/>
      <c r="S2" s="47"/>
      <c r="T2" s="47"/>
      <c r="U2" s="47"/>
      <c r="V2" s="47"/>
      <c r="W2" s="47"/>
      <c r="X2" s="47"/>
      <c r="Y2" s="47"/>
      <c r="Z2" s="47"/>
      <c r="AA2" s="47"/>
      <c r="AB2" s="55"/>
      <c r="AC2" s="55"/>
      <c r="AD2" s="79"/>
      <c r="AE2" s="79"/>
      <c r="AF2" s="79"/>
      <c r="AG2" s="55"/>
      <c r="AH2" s="55"/>
      <c r="AI2" s="55"/>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row>
    <row r="3" spans="1:236" ht="30" customHeight="1">
      <c r="D3" s="2"/>
      <c r="E3" s="2"/>
      <c r="F3" s="2"/>
      <c r="P3" s="97" t="s">
        <v>100</v>
      </c>
      <c r="Q3" s="97"/>
      <c r="R3" s="52"/>
      <c r="X3" s="89"/>
      <c r="Y3" s="89"/>
      <c r="Z3" s="89"/>
      <c r="AA3" s="7"/>
      <c r="AB3" s="7"/>
      <c r="AC3" s="7"/>
      <c r="AD3" s="7"/>
      <c r="AE3" s="7"/>
      <c r="AF3" s="7"/>
      <c r="AG3" s="7"/>
      <c r="AH3" s="7"/>
      <c r="AI3" s="7"/>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row>
    <row r="4" spans="1:236" s="2" customFormat="1" ht="175.5" customHeight="1">
      <c r="A4" s="95" t="s">
        <v>31</v>
      </c>
      <c r="B4" s="86" t="s">
        <v>432</v>
      </c>
      <c r="C4" s="96" t="s">
        <v>105</v>
      </c>
      <c r="D4" s="96"/>
      <c r="E4" s="96"/>
      <c r="F4" s="86" t="s">
        <v>294</v>
      </c>
      <c r="G4" s="86"/>
      <c r="H4" s="86"/>
      <c r="I4" s="86" t="s">
        <v>295</v>
      </c>
      <c r="J4" s="86"/>
      <c r="K4" s="86"/>
      <c r="L4" s="86" t="s">
        <v>296</v>
      </c>
      <c r="M4" s="86"/>
      <c r="N4" s="86"/>
      <c r="O4" s="86" t="s">
        <v>298</v>
      </c>
      <c r="P4" s="86"/>
      <c r="Q4" s="86"/>
      <c r="R4" s="86" t="s">
        <v>299</v>
      </c>
      <c r="S4" s="86"/>
      <c r="T4" s="86"/>
      <c r="U4" s="86" t="s">
        <v>300</v>
      </c>
      <c r="V4" s="86"/>
      <c r="W4" s="86"/>
      <c r="X4" s="86" t="s">
        <v>301</v>
      </c>
      <c r="Y4" s="86"/>
      <c r="Z4" s="86"/>
      <c r="AA4" s="86" t="s">
        <v>160</v>
      </c>
      <c r="AB4" s="86"/>
      <c r="AC4" s="86"/>
      <c r="AD4" s="86" t="s">
        <v>379</v>
      </c>
      <c r="AE4" s="86"/>
      <c r="AF4" s="86"/>
      <c r="AG4" s="86" t="s">
        <v>327</v>
      </c>
      <c r="AH4" s="86"/>
      <c r="AI4" s="86"/>
      <c r="AJ4" s="86" t="s">
        <v>354</v>
      </c>
      <c r="AK4" s="86"/>
      <c r="AL4" s="86"/>
      <c r="AM4" s="86" t="s">
        <v>328</v>
      </c>
      <c r="AN4" s="86"/>
      <c r="AO4" s="86"/>
      <c r="AP4" s="86" t="s">
        <v>329</v>
      </c>
      <c r="AQ4" s="86"/>
      <c r="AR4" s="86"/>
      <c r="AS4" s="86" t="s">
        <v>331</v>
      </c>
      <c r="AT4" s="86"/>
      <c r="AU4" s="86"/>
      <c r="AV4" s="86" t="s">
        <v>332</v>
      </c>
      <c r="AW4" s="86"/>
      <c r="AX4" s="86"/>
      <c r="AY4" s="86" t="s">
        <v>353</v>
      </c>
      <c r="AZ4" s="86"/>
      <c r="BA4" s="86"/>
      <c r="BB4" s="86" t="s">
        <v>367</v>
      </c>
      <c r="BC4" s="86"/>
      <c r="BD4" s="86"/>
      <c r="BE4" s="86" t="s">
        <v>368</v>
      </c>
      <c r="BF4" s="86"/>
      <c r="BG4" s="86"/>
      <c r="BH4" s="86" t="s">
        <v>370</v>
      </c>
      <c r="BI4" s="86"/>
      <c r="BJ4" s="86"/>
      <c r="BK4" s="86" t="s">
        <v>322</v>
      </c>
      <c r="BL4" s="86"/>
      <c r="BM4" s="86"/>
      <c r="BN4" s="86" t="s">
        <v>350</v>
      </c>
      <c r="BO4" s="86"/>
      <c r="BP4" s="86"/>
      <c r="BQ4" s="86" t="s">
        <v>334</v>
      </c>
      <c r="BR4" s="86"/>
      <c r="BS4" s="86"/>
      <c r="BT4" s="86" t="s">
        <v>323</v>
      </c>
      <c r="BU4" s="86"/>
      <c r="BV4" s="86"/>
      <c r="BW4" s="86" t="s">
        <v>324</v>
      </c>
      <c r="BX4" s="86"/>
      <c r="BY4" s="86"/>
      <c r="BZ4" s="86" t="s">
        <v>338</v>
      </c>
      <c r="CA4" s="86"/>
      <c r="CB4" s="86"/>
      <c r="CC4" s="90" t="s">
        <v>359</v>
      </c>
      <c r="CD4" s="91"/>
      <c r="CE4" s="92"/>
      <c r="CF4" s="90" t="s">
        <v>360</v>
      </c>
      <c r="CG4" s="91"/>
      <c r="CH4" s="92"/>
      <c r="CI4" s="90" t="s">
        <v>346</v>
      </c>
      <c r="CJ4" s="91"/>
      <c r="CK4" s="92"/>
      <c r="CL4" s="90" t="s">
        <v>339</v>
      </c>
      <c r="CM4" s="91"/>
      <c r="CN4" s="92"/>
      <c r="CO4" s="90" t="s">
        <v>380</v>
      </c>
      <c r="CP4" s="91"/>
      <c r="CQ4" s="92"/>
      <c r="CR4" s="90" t="s">
        <v>351</v>
      </c>
      <c r="CS4" s="91"/>
      <c r="CT4" s="92"/>
      <c r="CU4" s="90" t="s">
        <v>312</v>
      </c>
      <c r="CV4" s="91"/>
      <c r="CW4" s="92"/>
      <c r="CX4" s="90" t="s">
        <v>316</v>
      </c>
      <c r="CY4" s="91"/>
      <c r="CZ4" s="92"/>
      <c r="DA4" s="90" t="s">
        <v>317</v>
      </c>
      <c r="DB4" s="91"/>
      <c r="DC4" s="92"/>
      <c r="DD4" s="90" t="s">
        <v>319</v>
      </c>
      <c r="DE4" s="91"/>
      <c r="DF4" s="92"/>
      <c r="DG4" s="90" t="s">
        <v>364</v>
      </c>
      <c r="DH4" s="91"/>
      <c r="DI4" s="92"/>
      <c r="DJ4" s="90" t="s">
        <v>313</v>
      </c>
      <c r="DK4" s="91"/>
      <c r="DL4" s="92"/>
      <c r="DM4" s="90" t="s">
        <v>315</v>
      </c>
      <c r="DN4" s="91"/>
      <c r="DO4" s="92"/>
      <c r="DP4" s="90" t="s">
        <v>372</v>
      </c>
      <c r="DQ4" s="91"/>
      <c r="DR4" s="92"/>
      <c r="DS4" s="90" t="s">
        <v>320</v>
      </c>
      <c r="DT4" s="91"/>
      <c r="DU4" s="92"/>
      <c r="DV4" s="90" t="s">
        <v>371</v>
      </c>
      <c r="DW4" s="91"/>
      <c r="DX4" s="92"/>
      <c r="DY4" s="90" t="s">
        <v>373</v>
      </c>
      <c r="DZ4" s="91"/>
      <c r="EA4" s="92"/>
      <c r="EB4" s="90" t="s">
        <v>349</v>
      </c>
      <c r="EC4" s="91"/>
      <c r="ED4" s="92"/>
      <c r="EE4" s="90" t="s">
        <v>356</v>
      </c>
      <c r="EF4" s="91"/>
      <c r="EG4" s="92"/>
      <c r="EH4" s="90" t="s">
        <v>365</v>
      </c>
      <c r="EI4" s="91"/>
      <c r="EJ4" s="92"/>
      <c r="EK4" s="90" t="s">
        <v>366</v>
      </c>
      <c r="EL4" s="91"/>
      <c r="EM4" s="92"/>
      <c r="EN4" s="90" t="s">
        <v>181</v>
      </c>
      <c r="EO4" s="91"/>
      <c r="EP4" s="92"/>
      <c r="EQ4" s="90" t="s">
        <v>321</v>
      </c>
      <c r="ER4" s="91"/>
      <c r="ES4" s="92"/>
      <c r="ET4" s="90" t="s">
        <v>375</v>
      </c>
      <c r="EU4" s="91"/>
      <c r="EV4" s="92"/>
      <c r="EW4" s="90" t="s">
        <v>376</v>
      </c>
      <c r="EX4" s="91"/>
      <c r="EY4" s="92"/>
      <c r="EZ4" s="90" t="s">
        <v>325</v>
      </c>
      <c r="FA4" s="91"/>
      <c r="FB4" s="92"/>
      <c r="FC4" s="90" t="s">
        <v>187</v>
      </c>
      <c r="FD4" s="91"/>
      <c r="FE4" s="92"/>
      <c r="FF4" s="90" t="s">
        <v>355</v>
      </c>
      <c r="FG4" s="91"/>
      <c r="FH4" s="92"/>
      <c r="FI4" s="90" t="s">
        <v>362</v>
      </c>
      <c r="FJ4" s="91"/>
      <c r="FK4" s="92"/>
      <c r="FL4" s="90" t="s">
        <v>310</v>
      </c>
      <c r="FM4" s="91"/>
      <c r="FN4" s="92"/>
      <c r="FO4" s="90" t="s">
        <v>363</v>
      </c>
      <c r="FP4" s="91"/>
      <c r="FQ4" s="92"/>
      <c r="FR4" s="90" t="s">
        <v>302</v>
      </c>
      <c r="FS4" s="91"/>
      <c r="FT4" s="92"/>
      <c r="FU4" s="90" t="s">
        <v>304</v>
      </c>
      <c r="FV4" s="91"/>
      <c r="FW4" s="92"/>
      <c r="FX4" s="90" t="s">
        <v>305</v>
      </c>
      <c r="FY4" s="91"/>
      <c r="FZ4" s="92"/>
      <c r="GA4" s="90" t="s">
        <v>308</v>
      </c>
      <c r="GB4" s="91"/>
      <c r="GC4" s="92"/>
      <c r="GD4" s="90" t="s">
        <v>309</v>
      </c>
      <c r="GE4" s="91"/>
      <c r="GF4" s="92"/>
      <c r="GG4" s="90" t="s">
        <v>326</v>
      </c>
      <c r="GH4" s="91"/>
      <c r="GI4" s="92"/>
      <c r="GJ4" s="86" t="s">
        <v>352</v>
      </c>
      <c r="GK4" s="86"/>
      <c r="GL4" s="86"/>
      <c r="GM4" s="86" t="s">
        <v>361</v>
      </c>
      <c r="GN4" s="86"/>
      <c r="GO4" s="86"/>
      <c r="GP4" s="86" t="s">
        <v>307</v>
      </c>
      <c r="GQ4" s="86"/>
      <c r="GR4" s="86"/>
      <c r="GS4" s="86" t="s">
        <v>358</v>
      </c>
      <c r="GT4" s="86"/>
      <c r="GU4" s="86"/>
      <c r="GV4" s="86" t="s">
        <v>341</v>
      </c>
      <c r="GW4" s="86"/>
      <c r="GX4" s="86"/>
      <c r="GY4" s="86" t="s">
        <v>347</v>
      </c>
      <c r="GZ4" s="86"/>
      <c r="HA4" s="86"/>
      <c r="HB4" s="86" t="s">
        <v>214</v>
      </c>
      <c r="HC4" s="86"/>
      <c r="HD4" s="86"/>
      <c r="HE4" s="86" t="s">
        <v>217</v>
      </c>
      <c r="HF4" s="86"/>
      <c r="HG4" s="86"/>
      <c r="HH4" s="86" t="s">
        <v>378</v>
      </c>
      <c r="HI4" s="86"/>
      <c r="HJ4" s="86"/>
      <c r="HK4" s="86" t="s">
        <v>377</v>
      </c>
      <c r="HL4" s="86"/>
      <c r="HM4" s="86"/>
      <c r="HN4" s="86" t="s">
        <v>335</v>
      </c>
      <c r="HO4" s="86"/>
      <c r="HP4" s="86"/>
      <c r="HQ4" s="86" t="s">
        <v>337</v>
      </c>
      <c r="HR4" s="86"/>
      <c r="HS4" s="86"/>
      <c r="HT4" s="86" t="s">
        <v>336</v>
      </c>
      <c r="HU4" s="86"/>
      <c r="HV4" s="86"/>
      <c r="HW4" s="86" t="s">
        <v>342</v>
      </c>
      <c r="HX4" s="86"/>
      <c r="HY4" s="86"/>
      <c r="HZ4" s="86" t="s">
        <v>344</v>
      </c>
      <c r="IA4" s="86"/>
      <c r="IB4" s="86"/>
    </row>
    <row r="5" spans="1:236" s="39" customFormat="1" ht="75.75" customHeight="1">
      <c r="A5" s="95"/>
      <c r="B5" s="86"/>
      <c r="C5" s="38" t="s">
        <v>144</v>
      </c>
      <c r="D5" s="38" t="s">
        <v>145</v>
      </c>
      <c r="E5" s="38" t="s">
        <v>148</v>
      </c>
      <c r="F5" s="38" t="s">
        <v>144</v>
      </c>
      <c r="G5" s="38" t="s">
        <v>145</v>
      </c>
      <c r="H5" s="38" t="s">
        <v>148</v>
      </c>
      <c r="I5" s="38" t="s">
        <v>144</v>
      </c>
      <c r="J5" s="38" t="s">
        <v>145</v>
      </c>
      <c r="K5" s="38" t="s">
        <v>148</v>
      </c>
      <c r="L5" s="38" t="s">
        <v>144</v>
      </c>
      <c r="M5" s="38" t="s">
        <v>145</v>
      </c>
      <c r="N5" s="38" t="s">
        <v>148</v>
      </c>
      <c r="O5" s="38" t="s">
        <v>144</v>
      </c>
      <c r="P5" s="38" t="s">
        <v>145</v>
      </c>
      <c r="Q5" s="38" t="s">
        <v>148</v>
      </c>
      <c r="R5" s="38" t="s">
        <v>144</v>
      </c>
      <c r="S5" s="38" t="s">
        <v>145</v>
      </c>
      <c r="T5" s="38" t="s">
        <v>148</v>
      </c>
      <c r="U5" s="38" t="s">
        <v>144</v>
      </c>
      <c r="V5" s="38" t="s">
        <v>145</v>
      </c>
      <c r="W5" s="38" t="s">
        <v>148</v>
      </c>
      <c r="X5" s="38" t="s">
        <v>144</v>
      </c>
      <c r="Y5" s="38" t="s">
        <v>145</v>
      </c>
      <c r="Z5" s="38" t="s">
        <v>148</v>
      </c>
      <c r="AA5" s="38" t="s">
        <v>144</v>
      </c>
      <c r="AB5" s="38" t="s">
        <v>145</v>
      </c>
      <c r="AC5" s="38" t="s">
        <v>148</v>
      </c>
      <c r="AD5" s="38" t="s">
        <v>144</v>
      </c>
      <c r="AE5" s="38" t="s">
        <v>145</v>
      </c>
      <c r="AF5" s="38" t="s">
        <v>148</v>
      </c>
      <c r="AG5" s="38" t="s">
        <v>144</v>
      </c>
      <c r="AH5" s="38" t="s">
        <v>145</v>
      </c>
      <c r="AI5" s="38" t="s">
        <v>148</v>
      </c>
      <c r="AJ5" s="38" t="s">
        <v>144</v>
      </c>
      <c r="AK5" s="38" t="s">
        <v>145</v>
      </c>
      <c r="AL5" s="38" t="s">
        <v>148</v>
      </c>
      <c r="AM5" s="38" t="s">
        <v>144</v>
      </c>
      <c r="AN5" s="38" t="s">
        <v>145</v>
      </c>
      <c r="AO5" s="38" t="s">
        <v>148</v>
      </c>
      <c r="AP5" s="38" t="s">
        <v>144</v>
      </c>
      <c r="AQ5" s="38" t="s">
        <v>145</v>
      </c>
      <c r="AR5" s="38" t="s">
        <v>148</v>
      </c>
      <c r="AS5" s="38" t="s">
        <v>144</v>
      </c>
      <c r="AT5" s="38" t="s">
        <v>145</v>
      </c>
      <c r="AU5" s="38" t="s">
        <v>148</v>
      </c>
      <c r="AV5" s="38" t="s">
        <v>144</v>
      </c>
      <c r="AW5" s="38" t="s">
        <v>145</v>
      </c>
      <c r="AX5" s="38" t="s">
        <v>148</v>
      </c>
      <c r="AY5" s="38" t="s">
        <v>144</v>
      </c>
      <c r="AZ5" s="38" t="s">
        <v>145</v>
      </c>
      <c r="BA5" s="38" t="s">
        <v>148</v>
      </c>
      <c r="BB5" s="38" t="s">
        <v>144</v>
      </c>
      <c r="BC5" s="38" t="s">
        <v>145</v>
      </c>
      <c r="BD5" s="38" t="s">
        <v>148</v>
      </c>
      <c r="BE5" s="38" t="s">
        <v>144</v>
      </c>
      <c r="BF5" s="38" t="s">
        <v>145</v>
      </c>
      <c r="BG5" s="38" t="s">
        <v>148</v>
      </c>
      <c r="BH5" s="38" t="s">
        <v>144</v>
      </c>
      <c r="BI5" s="38" t="s">
        <v>145</v>
      </c>
      <c r="BJ5" s="38" t="s">
        <v>148</v>
      </c>
      <c r="BK5" s="38" t="s">
        <v>144</v>
      </c>
      <c r="BL5" s="38" t="s">
        <v>145</v>
      </c>
      <c r="BM5" s="38" t="s">
        <v>148</v>
      </c>
      <c r="BN5" s="38" t="s">
        <v>144</v>
      </c>
      <c r="BO5" s="38" t="s">
        <v>145</v>
      </c>
      <c r="BP5" s="38" t="s">
        <v>148</v>
      </c>
      <c r="BQ5" s="38" t="s">
        <v>144</v>
      </c>
      <c r="BR5" s="38" t="s">
        <v>145</v>
      </c>
      <c r="BS5" s="38" t="s">
        <v>148</v>
      </c>
      <c r="BT5" s="38" t="s">
        <v>144</v>
      </c>
      <c r="BU5" s="38" t="s">
        <v>145</v>
      </c>
      <c r="BV5" s="38" t="s">
        <v>148</v>
      </c>
      <c r="BW5" s="38" t="s">
        <v>144</v>
      </c>
      <c r="BX5" s="38" t="s">
        <v>145</v>
      </c>
      <c r="BY5" s="38" t="s">
        <v>148</v>
      </c>
      <c r="BZ5" s="38" t="s">
        <v>144</v>
      </c>
      <c r="CA5" s="38" t="s">
        <v>145</v>
      </c>
      <c r="CB5" s="38" t="s">
        <v>148</v>
      </c>
      <c r="CC5" s="38" t="s">
        <v>144</v>
      </c>
      <c r="CD5" s="38" t="s">
        <v>145</v>
      </c>
      <c r="CE5" s="38" t="s">
        <v>148</v>
      </c>
      <c r="CF5" s="38" t="s">
        <v>144</v>
      </c>
      <c r="CG5" s="38" t="s">
        <v>145</v>
      </c>
      <c r="CH5" s="38" t="s">
        <v>148</v>
      </c>
      <c r="CI5" s="38" t="s">
        <v>144</v>
      </c>
      <c r="CJ5" s="38" t="s">
        <v>145</v>
      </c>
      <c r="CK5" s="38" t="s">
        <v>148</v>
      </c>
      <c r="CL5" s="38" t="s">
        <v>144</v>
      </c>
      <c r="CM5" s="38" t="s">
        <v>145</v>
      </c>
      <c r="CN5" s="38" t="s">
        <v>148</v>
      </c>
      <c r="CO5" s="38" t="s">
        <v>144</v>
      </c>
      <c r="CP5" s="38" t="s">
        <v>145</v>
      </c>
      <c r="CQ5" s="38" t="s">
        <v>148</v>
      </c>
      <c r="CR5" s="38" t="s">
        <v>144</v>
      </c>
      <c r="CS5" s="38" t="s">
        <v>145</v>
      </c>
      <c r="CT5" s="38" t="s">
        <v>148</v>
      </c>
      <c r="CU5" s="38" t="s">
        <v>144</v>
      </c>
      <c r="CV5" s="38" t="s">
        <v>145</v>
      </c>
      <c r="CW5" s="38" t="s">
        <v>148</v>
      </c>
      <c r="CX5" s="38" t="s">
        <v>144</v>
      </c>
      <c r="CY5" s="38" t="s">
        <v>145</v>
      </c>
      <c r="CZ5" s="38" t="s">
        <v>148</v>
      </c>
      <c r="DA5" s="38" t="s">
        <v>144</v>
      </c>
      <c r="DB5" s="38" t="s">
        <v>145</v>
      </c>
      <c r="DC5" s="38" t="s">
        <v>148</v>
      </c>
      <c r="DD5" s="38" t="s">
        <v>144</v>
      </c>
      <c r="DE5" s="38" t="s">
        <v>145</v>
      </c>
      <c r="DF5" s="38" t="s">
        <v>148</v>
      </c>
      <c r="DG5" s="38" t="s">
        <v>144</v>
      </c>
      <c r="DH5" s="38" t="s">
        <v>145</v>
      </c>
      <c r="DI5" s="38" t="s">
        <v>148</v>
      </c>
      <c r="DJ5" s="38" t="s">
        <v>144</v>
      </c>
      <c r="DK5" s="38" t="s">
        <v>145</v>
      </c>
      <c r="DL5" s="38" t="s">
        <v>148</v>
      </c>
      <c r="DM5" s="38" t="s">
        <v>144</v>
      </c>
      <c r="DN5" s="38" t="s">
        <v>145</v>
      </c>
      <c r="DO5" s="38" t="s">
        <v>148</v>
      </c>
      <c r="DP5" s="38" t="s">
        <v>144</v>
      </c>
      <c r="DQ5" s="38" t="s">
        <v>145</v>
      </c>
      <c r="DR5" s="38" t="s">
        <v>148</v>
      </c>
      <c r="DS5" s="38" t="s">
        <v>144</v>
      </c>
      <c r="DT5" s="38" t="s">
        <v>145</v>
      </c>
      <c r="DU5" s="38" t="s">
        <v>148</v>
      </c>
      <c r="DV5" s="38" t="s">
        <v>144</v>
      </c>
      <c r="DW5" s="38" t="s">
        <v>145</v>
      </c>
      <c r="DX5" s="38" t="s">
        <v>148</v>
      </c>
      <c r="DY5" s="38" t="s">
        <v>144</v>
      </c>
      <c r="DZ5" s="38" t="s">
        <v>145</v>
      </c>
      <c r="EA5" s="38" t="s">
        <v>148</v>
      </c>
      <c r="EB5" s="38" t="s">
        <v>144</v>
      </c>
      <c r="EC5" s="38" t="s">
        <v>145</v>
      </c>
      <c r="ED5" s="38" t="s">
        <v>148</v>
      </c>
      <c r="EE5" s="38" t="s">
        <v>144</v>
      </c>
      <c r="EF5" s="38" t="s">
        <v>145</v>
      </c>
      <c r="EG5" s="38" t="s">
        <v>148</v>
      </c>
      <c r="EH5" s="38" t="s">
        <v>144</v>
      </c>
      <c r="EI5" s="38" t="s">
        <v>145</v>
      </c>
      <c r="EJ5" s="38" t="s">
        <v>148</v>
      </c>
      <c r="EK5" s="38" t="s">
        <v>144</v>
      </c>
      <c r="EL5" s="38" t="s">
        <v>145</v>
      </c>
      <c r="EM5" s="38" t="s">
        <v>148</v>
      </c>
      <c r="EN5" s="38" t="s">
        <v>144</v>
      </c>
      <c r="EO5" s="38" t="s">
        <v>145</v>
      </c>
      <c r="EP5" s="38" t="s">
        <v>148</v>
      </c>
      <c r="EQ5" s="38" t="s">
        <v>144</v>
      </c>
      <c r="ER5" s="38" t="s">
        <v>145</v>
      </c>
      <c r="ES5" s="38" t="s">
        <v>148</v>
      </c>
      <c r="ET5" s="38" t="s">
        <v>144</v>
      </c>
      <c r="EU5" s="38" t="s">
        <v>145</v>
      </c>
      <c r="EV5" s="38" t="s">
        <v>148</v>
      </c>
      <c r="EW5" s="38" t="s">
        <v>144</v>
      </c>
      <c r="EX5" s="38" t="s">
        <v>145</v>
      </c>
      <c r="EY5" s="38" t="s">
        <v>148</v>
      </c>
      <c r="EZ5" s="38" t="s">
        <v>144</v>
      </c>
      <c r="FA5" s="38" t="s">
        <v>145</v>
      </c>
      <c r="FB5" s="38" t="s">
        <v>148</v>
      </c>
      <c r="FC5" s="38" t="s">
        <v>144</v>
      </c>
      <c r="FD5" s="38" t="s">
        <v>145</v>
      </c>
      <c r="FE5" s="38" t="s">
        <v>148</v>
      </c>
      <c r="FF5" s="38" t="s">
        <v>144</v>
      </c>
      <c r="FG5" s="38" t="s">
        <v>145</v>
      </c>
      <c r="FH5" s="38" t="s">
        <v>148</v>
      </c>
      <c r="FI5" s="38" t="s">
        <v>144</v>
      </c>
      <c r="FJ5" s="38" t="s">
        <v>145</v>
      </c>
      <c r="FK5" s="38" t="s">
        <v>148</v>
      </c>
      <c r="FL5" s="38" t="s">
        <v>144</v>
      </c>
      <c r="FM5" s="38" t="s">
        <v>145</v>
      </c>
      <c r="FN5" s="38" t="s">
        <v>148</v>
      </c>
      <c r="FO5" s="38" t="s">
        <v>144</v>
      </c>
      <c r="FP5" s="38" t="s">
        <v>145</v>
      </c>
      <c r="FQ5" s="38" t="s">
        <v>148</v>
      </c>
      <c r="FR5" s="38" t="s">
        <v>144</v>
      </c>
      <c r="FS5" s="38" t="s">
        <v>145</v>
      </c>
      <c r="FT5" s="38" t="s">
        <v>148</v>
      </c>
      <c r="FU5" s="38" t="s">
        <v>144</v>
      </c>
      <c r="FV5" s="38" t="s">
        <v>145</v>
      </c>
      <c r="FW5" s="38" t="s">
        <v>148</v>
      </c>
      <c r="FX5" s="38" t="s">
        <v>144</v>
      </c>
      <c r="FY5" s="38" t="s">
        <v>145</v>
      </c>
      <c r="FZ5" s="38" t="s">
        <v>148</v>
      </c>
      <c r="GA5" s="38" t="s">
        <v>144</v>
      </c>
      <c r="GB5" s="38" t="s">
        <v>145</v>
      </c>
      <c r="GC5" s="38" t="s">
        <v>148</v>
      </c>
      <c r="GD5" s="38" t="s">
        <v>144</v>
      </c>
      <c r="GE5" s="38" t="s">
        <v>145</v>
      </c>
      <c r="GF5" s="38" t="s">
        <v>148</v>
      </c>
      <c r="GG5" s="38" t="s">
        <v>144</v>
      </c>
      <c r="GH5" s="38" t="s">
        <v>145</v>
      </c>
      <c r="GI5" s="38" t="s">
        <v>148</v>
      </c>
      <c r="GJ5" s="38" t="s">
        <v>144</v>
      </c>
      <c r="GK5" s="38" t="s">
        <v>145</v>
      </c>
      <c r="GL5" s="38" t="s">
        <v>148</v>
      </c>
      <c r="GM5" s="38" t="s">
        <v>144</v>
      </c>
      <c r="GN5" s="38" t="s">
        <v>145</v>
      </c>
      <c r="GO5" s="38" t="s">
        <v>148</v>
      </c>
      <c r="GP5" s="38" t="s">
        <v>144</v>
      </c>
      <c r="GQ5" s="38" t="s">
        <v>145</v>
      </c>
      <c r="GR5" s="38" t="s">
        <v>148</v>
      </c>
      <c r="GS5" s="38" t="s">
        <v>144</v>
      </c>
      <c r="GT5" s="38" t="s">
        <v>145</v>
      </c>
      <c r="GU5" s="38" t="s">
        <v>148</v>
      </c>
      <c r="GV5" s="38" t="s">
        <v>144</v>
      </c>
      <c r="GW5" s="38" t="s">
        <v>145</v>
      </c>
      <c r="GX5" s="38" t="s">
        <v>148</v>
      </c>
      <c r="GY5" s="38" t="s">
        <v>144</v>
      </c>
      <c r="GZ5" s="38" t="s">
        <v>145</v>
      </c>
      <c r="HA5" s="38" t="s">
        <v>148</v>
      </c>
      <c r="HB5" s="38" t="s">
        <v>144</v>
      </c>
      <c r="HC5" s="38" t="s">
        <v>145</v>
      </c>
      <c r="HD5" s="38" t="s">
        <v>148</v>
      </c>
      <c r="HE5" s="38" t="s">
        <v>144</v>
      </c>
      <c r="HF5" s="38" t="s">
        <v>145</v>
      </c>
      <c r="HG5" s="38" t="s">
        <v>148</v>
      </c>
      <c r="HH5" s="38" t="s">
        <v>144</v>
      </c>
      <c r="HI5" s="38" t="s">
        <v>145</v>
      </c>
      <c r="HJ5" s="38" t="s">
        <v>148</v>
      </c>
      <c r="HK5" s="38" t="s">
        <v>144</v>
      </c>
      <c r="HL5" s="38" t="s">
        <v>145</v>
      </c>
      <c r="HM5" s="38" t="s">
        <v>148</v>
      </c>
      <c r="HN5" s="38" t="s">
        <v>144</v>
      </c>
      <c r="HO5" s="38" t="s">
        <v>145</v>
      </c>
      <c r="HP5" s="38" t="s">
        <v>148</v>
      </c>
      <c r="HQ5" s="38" t="s">
        <v>144</v>
      </c>
      <c r="HR5" s="38" t="s">
        <v>145</v>
      </c>
      <c r="HS5" s="38" t="s">
        <v>148</v>
      </c>
      <c r="HT5" s="38" t="s">
        <v>144</v>
      </c>
      <c r="HU5" s="38" t="s">
        <v>145</v>
      </c>
      <c r="HV5" s="38" t="s">
        <v>148</v>
      </c>
      <c r="HW5" s="38" t="s">
        <v>144</v>
      </c>
      <c r="HX5" s="38" t="s">
        <v>145</v>
      </c>
      <c r="HY5" s="38" t="s">
        <v>148</v>
      </c>
      <c r="HZ5" s="38" t="s">
        <v>144</v>
      </c>
      <c r="IA5" s="38" t="s">
        <v>145</v>
      </c>
      <c r="IB5" s="38" t="s">
        <v>148</v>
      </c>
    </row>
    <row r="6" spans="1:236" s="40" customFormat="1" ht="27.75" customHeight="1">
      <c r="A6" s="30"/>
      <c r="B6" s="31" t="s">
        <v>103</v>
      </c>
      <c r="C6" s="32">
        <f>SUM(C7:C27)</f>
        <v>2688732.8000000003</v>
      </c>
      <c r="D6" s="32">
        <f t="shared" ref="D6:GP6" si="0">SUM(D7:D27)</f>
        <v>4388713</v>
      </c>
      <c r="E6" s="32">
        <f t="shared" si="0"/>
        <v>1230004.7999999998</v>
      </c>
      <c r="F6" s="32">
        <f t="shared" si="0"/>
        <v>365000.00000000006</v>
      </c>
      <c r="G6" s="32">
        <f t="shared" si="0"/>
        <v>463401.60000000009</v>
      </c>
      <c r="H6" s="32">
        <f t="shared" si="0"/>
        <v>112596.5</v>
      </c>
      <c r="I6" s="32">
        <f t="shared" si="0"/>
        <v>335000.00000000006</v>
      </c>
      <c r="J6" s="32">
        <f t="shared" si="0"/>
        <v>328529.90000000002</v>
      </c>
      <c r="K6" s="32">
        <f t="shared" si="0"/>
        <v>204381.8</v>
      </c>
      <c r="L6" s="32">
        <f t="shared" si="0"/>
        <v>210000.00000000003</v>
      </c>
      <c r="M6" s="32">
        <f t="shared" si="0"/>
        <v>231727.60000000003</v>
      </c>
      <c r="N6" s="32">
        <f t="shared" si="0"/>
        <v>16923.7</v>
      </c>
      <c r="O6" s="32">
        <f t="shared" si="0"/>
        <v>90000</v>
      </c>
      <c r="P6" s="32">
        <f t="shared" si="0"/>
        <v>90000</v>
      </c>
      <c r="Q6" s="32">
        <f t="shared" si="0"/>
        <v>72446.400000000009</v>
      </c>
      <c r="R6" s="32">
        <f t="shared" si="0"/>
        <v>0</v>
      </c>
      <c r="S6" s="32">
        <f t="shared" si="0"/>
        <v>0</v>
      </c>
      <c r="T6" s="32">
        <f t="shared" si="0"/>
        <v>0</v>
      </c>
      <c r="U6" s="32">
        <f t="shared" si="0"/>
        <v>24887.599999999999</v>
      </c>
      <c r="V6" s="32">
        <f t="shared" si="0"/>
        <v>24887.599999999999</v>
      </c>
      <c r="W6" s="32">
        <f t="shared" si="0"/>
        <v>1758.1000000000001</v>
      </c>
      <c r="X6" s="32">
        <f t="shared" si="0"/>
        <v>60435</v>
      </c>
      <c r="Y6" s="32">
        <f t="shared" si="0"/>
        <v>60435</v>
      </c>
      <c r="Z6" s="32">
        <f t="shared" si="0"/>
        <v>33109</v>
      </c>
      <c r="AA6" s="32">
        <f t="shared" si="0"/>
        <v>0</v>
      </c>
      <c r="AB6" s="32">
        <f t="shared" si="0"/>
        <v>0</v>
      </c>
      <c r="AC6" s="32">
        <f t="shared" si="0"/>
        <v>0</v>
      </c>
      <c r="AD6" s="32">
        <f t="shared" si="0"/>
        <v>0</v>
      </c>
      <c r="AE6" s="32">
        <f t="shared" si="0"/>
        <v>0</v>
      </c>
      <c r="AF6" s="32">
        <f t="shared" si="0"/>
        <v>0</v>
      </c>
      <c r="AG6" s="32">
        <f t="shared" si="0"/>
        <v>0</v>
      </c>
      <c r="AH6" s="32">
        <f t="shared" si="0"/>
        <v>0</v>
      </c>
      <c r="AI6" s="32">
        <f t="shared" si="0"/>
        <v>0</v>
      </c>
      <c r="AJ6" s="32">
        <f t="shared" si="0"/>
        <v>0</v>
      </c>
      <c r="AK6" s="32">
        <f t="shared" si="0"/>
        <v>675061.80000000016</v>
      </c>
      <c r="AL6" s="32">
        <f t="shared" si="0"/>
        <v>35707.1</v>
      </c>
      <c r="AM6" s="32">
        <f t="shared" si="0"/>
        <v>9957.1</v>
      </c>
      <c r="AN6" s="32">
        <f t="shared" si="0"/>
        <v>5982</v>
      </c>
      <c r="AO6" s="32">
        <f t="shared" si="0"/>
        <v>0</v>
      </c>
      <c r="AP6" s="32">
        <f t="shared" si="0"/>
        <v>36245.800000000003</v>
      </c>
      <c r="AQ6" s="32">
        <f t="shared" si="0"/>
        <v>20914.5</v>
      </c>
      <c r="AR6" s="32">
        <f t="shared" si="0"/>
        <v>0</v>
      </c>
      <c r="AS6" s="32">
        <f t="shared" si="0"/>
        <v>53820.399999999994</v>
      </c>
      <c r="AT6" s="32">
        <f t="shared" si="0"/>
        <v>58423.3</v>
      </c>
      <c r="AU6" s="32">
        <f t="shared" si="0"/>
        <v>3879.1</v>
      </c>
      <c r="AV6" s="32">
        <f t="shared" si="0"/>
        <v>0</v>
      </c>
      <c r="AW6" s="32">
        <f t="shared" si="0"/>
        <v>20668.400000000001</v>
      </c>
      <c r="AX6" s="32">
        <f t="shared" si="0"/>
        <v>0</v>
      </c>
      <c r="AY6" s="32">
        <f t="shared" si="0"/>
        <v>0</v>
      </c>
      <c r="AZ6" s="32">
        <f t="shared" si="0"/>
        <v>102914.59999999999</v>
      </c>
      <c r="BA6" s="32">
        <f t="shared" si="0"/>
        <v>5648.4</v>
      </c>
      <c r="BB6" s="32">
        <f t="shared" si="0"/>
        <v>0</v>
      </c>
      <c r="BC6" s="32">
        <f t="shared" si="0"/>
        <v>8770.7000000000007</v>
      </c>
      <c r="BD6" s="32">
        <f t="shared" si="0"/>
        <v>0</v>
      </c>
      <c r="BE6" s="32">
        <f t="shared" si="0"/>
        <v>0</v>
      </c>
      <c r="BF6" s="32">
        <f t="shared" si="0"/>
        <v>24790.3</v>
      </c>
      <c r="BG6" s="32">
        <f t="shared" si="0"/>
        <v>9090</v>
      </c>
      <c r="BH6" s="32">
        <f t="shared" si="0"/>
        <v>0</v>
      </c>
      <c r="BI6" s="32">
        <f t="shared" si="0"/>
        <v>0</v>
      </c>
      <c r="BJ6" s="32">
        <f t="shared" si="0"/>
        <v>0</v>
      </c>
      <c r="BK6" s="32">
        <f t="shared" si="0"/>
        <v>176578.70000000004</v>
      </c>
      <c r="BL6" s="32">
        <f t="shared" si="0"/>
        <v>176578.70000000004</v>
      </c>
      <c r="BM6" s="32">
        <f t="shared" si="0"/>
        <v>33899.9</v>
      </c>
      <c r="BN6" s="32">
        <f t="shared" si="0"/>
        <v>0</v>
      </c>
      <c r="BO6" s="32">
        <f t="shared" si="0"/>
        <v>14241.9</v>
      </c>
      <c r="BP6" s="32">
        <f t="shared" si="0"/>
        <v>0</v>
      </c>
      <c r="BQ6" s="32">
        <f t="shared" si="0"/>
        <v>201288.50000000006</v>
      </c>
      <c r="BR6" s="32">
        <f t="shared" si="0"/>
        <v>201288.50000000006</v>
      </c>
      <c r="BS6" s="32">
        <f t="shared" si="0"/>
        <v>199872.20000000004</v>
      </c>
      <c r="BT6" s="32">
        <f t="shared" si="0"/>
        <v>1612</v>
      </c>
      <c r="BU6" s="32">
        <f t="shared" si="0"/>
        <v>11595.499999999998</v>
      </c>
      <c r="BV6" s="32">
        <f t="shared" si="0"/>
        <v>0</v>
      </c>
      <c r="BW6" s="32">
        <f t="shared" si="0"/>
        <v>0</v>
      </c>
      <c r="BX6" s="32">
        <f t="shared" si="0"/>
        <v>0</v>
      </c>
      <c r="BY6" s="32">
        <f t="shared" si="0"/>
        <v>0</v>
      </c>
      <c r="BZ6" s="32">
        <f t="shared" si="0"/>
        <v>10558.599999999999</v>
      </c>
      <c r="CA6" s="32">
        <f t="shared" si="0"/>
        <v>14845.300000000001</v>
      </c>
      <c r="CB6" s="32">
        <f t="shared" si="0"/>
        <v>0</v>
      </c>
      <c r="CC6" s="32">
        <f t="shared" si="0"/>
        <v>0</v>
      </c>
      <c r="CD6" s="32">
        <f t="shared" si="0"/>
        <v>8022.9</v>
      </c>
      <c r="CE6" s="32">
        <f t="shared" si="0"/>
        <v>0</v>
      </c>
      <c r="CF6" s="32">
        <f t="shared" si="0"/>
        <v>0</v>
      </c>
      <c r="CG6" s="32">
        <f t="shared" si="0"/>
        <v>13847.6</v>
      </c>
      <c r="CH6" s="32">
        <f t="shared" si="0"/>
        <v>3326.1</v>
      </c>
      <c r="CI6" s="32">
        <f t="shared" si="0"/>
        <v>0</v>
      </c>
      <c r="CJ6" s="32">
        <f t="shared" si="0"/>
        <v>0</v>
      </c>
      <c r="CK6" s="32">
        <f t="shared" si="0"/>
        <v>0</v>
      </c>
      <c r="CL6" s="32">
        <f t="shared" si="0"/>
        <v>36499.4</v>
      </c>
      <c r="CM6" s="32">
        <f t="shared" si="0"/>
        <v>39670.6</v>
      </c>
      <c r="CN6" s="32">
        <f t="shared" si="0"/>
        <v>15414.2</v>
      </c>
      <c r="CO6" s="32">
        <f t="shared" si="0"/>
        <v>0</v>
      </c>
      <c r="CP6" s="32">
        <f t="shared" si="0"/>
        <v>0</v>
      </c>
      <c r="CQ6" s="32">
        <f t="shared" si="0"/>
        <v>0</v>
      </c>
      <c r="CR6" s="32">
        <f t="shared" si="0"/>
        <v>0</v>
      </c>
      <c r="CS6" s="32">
        <f t="shared" si="0"/>
        <v>0</v>
      </c>
      <c r="CT6" s="32">
        <f t="shared" si="0"/>
        <v>0</v>
      </c>
      <c r="CU6" s="32">
        <f t="shared" si="0"/>
        <v>670.6</v>
      </c>
      <c r="CV6" s="32">
        <f t="shared" si="0"/>
        <v>670.6</v>
      </c>
      <c r="CW6" s="32">
        <f t="shared" si="0"/>
        <v>478.8</v>
      </c>
      <c r="CX6" s="32">
        <f t="shared" si="0"/>
        <v>0</v>
      </c>
      <c r="CY6" s="32">
        <f t="shared" si="0"/>
        <v>0</v>
      </c>
      <c r="CZ6" s="32">
        <f t="shared" si="0"/>
        <v>0</v>
      </c>
      <c r="DA6" s="32">
        <f t="shared" si="0"/>
        <v>0</v>
      </c>
      <c r="DB6" s="32">
        <f t="shared" si="0"/>
        <v>0</v>
      </c>
      <c r="DC6" s="32">
        <f t="shared" si="0"/>
        <v>0</v>
      </c>
      <c r="DD6" s="32">
        <f t="shared" si="0"/>
        <v>0</v>
      </c>
      <c r="DE6" s="32">
        <f t="shared" si="0"/>
        <v>0</v>
      </c>
      <c r="DF6" s="32">
        <f t="shared" si="0"/>
        <v>0</v>
      </c>
      <c r="DG6" s="32">
        <f t="shared" si="0"/>
        <v>0</v>
      </c>
      <c r="DH6" s="32">
        <f t="shared" si="0"/>
        <v>1633.2</v>
      </c>
      <c r="DI6" s="32">
        <f t="shared" si="0"/>
        <v>0</v>
      </c>
      <c r="DJ6" s="32">
        <f t="shared" si="0"/>
        <v>6353</v>
      </c>
      <c r="DK6" s="32">
        <f t="shared" si="0"/>
        <v>6353</v>
      </c>
      <c r="DL6" s="32">
        <f t="shared" si="0"/>
        <v>6353</v>
      </c>
      <c r="DM6" s="32">
        <f t="shared" si="0"/>
        <v>15770</v>
      </c>
      <c r="DN6" s="32">
        <f t="shared" si="0"/>
        <v>19797</v>
      </c>
      <c r="DO6" s="32">
        <f t="shared" si="0"/>
        <v>2919.4</v>
      </c>
      <c r="DP6" s="32">
        <f t="shared" si="0"/>
        <v>70000</v>
      </c>
      <c r="DQ6" s="32">
        <f t="shared" si="0"/>
        <v>0</v>
      </c>
      <c r="DR6" s="32">
        <f t="shared" si="0"/>
        <v>0</v>
      </c>
      <c r="DS6" s="32">
        <f t="shared" si="0"/>
        <v>0</v>
      </c>
      <c r="DT6" s="32">
        <f t="shared" si="0"/>
        <v>106865.69999999998</v>
      </c>
      <c r="DU6" s="32">
        <f t="shared" si="0"/>
        <v>22456.3</v>
      </c>
      <c r="DV6" s="32">
        <f t="shared" si="0"/>
        <v>0</v>
      </c>
      <c r="DW6" s="32">
        <f t="shared" si="0"/>
        <v>28104</v>
      </c>
      <c r="DX6" s="32">
        <f t="shared" si="0"/>
        <v>16154.199999999999</v>
      </c>
      <c r="DY6" s="32">
        <f t="shared" si="0"/>
        <v>0</v>
      </c>
      <c r="DZ6" s="32">
        <f t="shared" si="0"/>
        <v>3300</v>
      </c>
      <c r="EA6" s="32">
        <f t="shared" si="0"/>
        <v>3300</v>
      </c>
      <c r="EB6" s="32">
        <f t="shared" si="0"/>
        <v>0</v>
      </c>
      <c r="EC6" s="32">
        <f t="shared" si="0"/>
        <v>1547.9</v>
      </c>
      <c r="ED6" s="32">
        <f t="shared" si="0"/>
        <v>0</v>
      </c>
      <c r="EE6" s="32">
        <f t="shared" si="0"/>
        <v>0</v>
      </c>
      <c r="EF6" s="32">
        <f t="shared" si="0"/>
        <v>58733.500000000007</v>
      </c>
      <c r="EG6" s="32">
        <f t="shared" si="0"/>
        <v>51108.000000000007</v>
      </c>
      <c r="EH6" s="32">
        <f t="shared" si="0"/>
        <v>0</v>
      </c>
      <c r="EI6" s="32">
        <f t="shared" si="0"/>
        <v>0</v>
      </c>
      <c r="EJ6" s="32">
        <f t="shared" si="0"/>
        <v>0</v>
      </c>
      <c r="EK6" s="32">
        <f t="shared" si="0"/>
        <v>0</v>
      </c>
      <c r="EL6" s="32">
        <f t="shared" si="0"/>
        <v>136928.49999999997</v>
      </c>
      <c r="EM6" s="32">
        <f t="shared" si="0"/>
        <v>19695.900000000001</v>
      </c>
      <c r="EN6" s="32">
        <f t="shared" si="0"/>
        <v>0</v>
      </c>
      <c r="EO6" s="32">
        <f t="shared" si="0"/>
        <v>0</v>
      </c>
      <c r="EP6" s="32">
        <f t="shared" si="0"/>
        <v>0</v>
      </c>
      <c r="EQ6" s="32">
        <f t="shared" si="0"/>
        <v>11636.6</v>
      </c>
      <c r="ER6" s="32">
        <f t="shared" si="0"/>
        <v>11636.6</v>
      </c>
      <c r="ES6" s="32">
        <f t="shared" si="0"/>
        <v>3921.9</v>
      </c>
      <c r="ET6" s="32">
        <f t="shared" si="0"/>
        <v>0</v>
      </c>
      <c r="EU6" s="32">
        <f t="shared" si="0"/>
        <v>2843.8</v>
      </c>
      <c r="EV6" s="32">
        <f t="shared" si="0"/>
        <v>1218</v>
      </c>
      <c r="EW6" s="32">
        <f t="shared" si="0"/>
        <v>0</v>
      </c>
      <c r="EX6" s="32">
        <f t="shared" si="0"/>
        <v>8137.9</v>
      </c>
      <c r="EY6" s="32">
        <f t="shared" si="0"/>
        <v>4645.1000000000004</v>
      </c>
      <c r="EZ6" s="32">
        <f t="shared" si="0"/>
        <v>29933.1</v>
      </c>
      <c r="FA6" s="32">
        <f t="shared" si="0"/>
        <v>29933.1</v>
      </c>
      <c r="FB6" s="32">
        <f t="shared" si="0"/>
        <v>0</v>
      </c>
      <c r="FC6" s="32">
        <f t="shared" si="0"/>
        <v>27059.7</v>
      </c>
      <c r="FD6" s="32">
        <f t="shared" si="0"/>
        <v>27059.7</v>
      </c>
      <c r="FE6" s="32">
        <f t="shared" si="0"/>
        <v>0</v>
      </c>
      <c r="FF6" s="32">
        <f t="shared" si="0"/>
        <v>0</v>
      </c>
      <c r="FG6" s="32">
        <f t="shared" si="0"/>
        <v>0</v>
      </c>
      <c r="FH6" s="32">
        <f t="shared" si="0"/>
        <v>0</v>
      </c>
      <c r="FI6" s="32">
        <f t="shared" si="0"/>
        <v>0</v>
      </c>
      <c r="FJ6" s="32">
        <f t="shared" si="0"/>
        <v>40558.400000000001</v>
      </c>
      <c r="FK6" s="32">
        <f t="shared" si="0"/>
        <v>0</v>
      </c>
      <c r="FL6" s="32">
        <f t="shared" si="0"/>
        <v>65455.600000000006</v>
      </c>
      <c r="FM6" s="32">
        <f t="shared" si="0"/>
        <v>66238.100000000006</v>
      </c>
      <c r="FN6" s="32">
        <f t="shared" si="0"/>
        <v>8161.6</v>
      </c>
      <c r="FO6" s="32">
        <f t="shared" si="0"/>
        <v>0</v>
      </c>
      <c r="FP6" s="32">
        <f t="shared" si="0"/>
        <v>48625</v>
      </c>
      <c r="FQ6" s="32">
        <f t="shared" si="0"/>
        <v>0</v>
      </c>
      <c r="FR6" s="32">
        <f t="shared" si="0"/>
        <v>76718.799999999988</v>
      </c>
      <c r="FS6" s="32">
        <f t="shared" si="0"/>
        <v>76718.799999999988</v>
      </c>
      <c r="FT6" s="32">
        <f t="shared" si="0"/>
        <v>9659.9</v>
      </c>
      <c r="FU6" s="32">
        <f t="shared" si="0"/>
        <v>217590.09999999995</v>
      </c>
      <c r="FV6" s="32">
        <f t="shared" si="0"/>
        <v>211388.1</v>
      </c>
      <c r="FW6" s="32">
        <f t="shared" si="0"/>
        <v>102063.10000000002</v>
      </c>
      <c r="FX6" s="32">
        <f t="shared" si="0"/>
        <v>29309.300000000003</v>
      </c>
      <c r="FY6" s="32">
        <f t="shared" si="0"/>
        <v>29309.3</v>
      </c>
      <c r="FZ6" s="32">
        <f t="shared" si="0"/>
        <v>2586.8000000000002</v>
      </c>
      <c r="GA6" s="32">
        <f t="shared" si="0"/>
        <v>92093.2</v>
      </c>
      <c r="GB6" s="32">
        <f t="shared" si="0"/>
        <v>91215.200000000012</v>
      </c>
      <c r="GC6" s="32">
        <f t="shared" si="0"/>
        <v>0</v>
      </c>
      <c r="GD6" s="32">
        <f t="shared" si="0"/>
        <v>0</v>
      </c>
      <c r="GE6" s="32">
        <f t="shared" si="0"/>
        <v>0</v>
      </c>
      <c r="GF6" s="32">
        <f t="shared" si="0"/>
        <v>0</v>
      </c>
      <c r="GG6" s="32">
        <f t="shared" si="0"/>
        <v>0</v>
      </c>
      <c r="GH6" s="32">
        <f t="shared" si="0"/>
        <v>0</v>
      </c>
      <c r="GI6" s="32">
        <f t="shared" si="0"/>
        <v>0</v>
      </c>
      <c r="GJ6" s="32">
        <f t="shared" si="0"/>
        <v>0</v>
      </c>
      <c r="GK6" s="32">
        <f t="shared" si="0"/>
        <v>0</v>
      </c>
      <c r="GL6" s="32">
        <f t="shared" si="0"/>
        <v>0</v>
      </c>
      <c r="GM6" s="32">
        <f t="shared" si="0"/>
        <v>0</v>
      </c>
      <c r="GN6" s="32">
        <f t="shared" si="0"/>
        <v>1425.2</v>
      </c>
      <c r="GO6" s="32">
        <f t="shared" si="0"/>
        <v>1425.2</v>
      </c>
      <c r="GP6" s="32">
        <f t="shared" si="0"/>
        <v>6554.2</v>
      </c>
      <c r="GQ6" s="32">
        <f t="shared" ref="GQ6:IB6" si="1">SUM(GQ7:GQ27)</f>
        <v>6587.3</v>
      </c>
      <c r="GR6" s="32">
        <f t="shared" si="1"/>
        <v>3819.1</v>
      </c>
      <c r="GS6" s="32">
        <f t="shared" si="1"/>
        <v>0</v>
      </c>
      <c r="GT6" s="32">
        <f t="shared" si="1"/>
        <v>35937.099999999991</v>
      </c>
      <c r="GU6" s="32">
        <f t="shared" si="1"/>
        <v>14274.9</v>
      </c>
      <c r="GV6" s="32">
        <f t="shared" si="1"/>
        <v>19169.399999999998</v>
      </c>
      <c r="GW6" s="32">
        <f t="shared" si="1"/>
        <v>19169.399999999998</v>
      </c>
      <c r="GX6" s="32">
        <f t="shared" si="1"/>
        <v>0</v>
      </c>
      <c r="GY6" s="32">
        <f t="shared" si="1"/>
        <v>53.5</v>
      </c>
      <c r="GZ6" s="32">
        <f t="shared" si="1"/>
        <v>23699.4</v>
      </c>
      <c r="HA6" s="32">
        <f t="shared" si="1"/>
        <v>0</v>
      </c>
      <c r="HB6" s="32">
        <f t="shared" si="1"/>
        <v>0</v>
      </c>
      <c r="HC6" s="32">
        <f t="shared" si="1"/>
        <v>125799.99999999999</v>
      </c>
      <c r="HD6" s="32">
        <f t="shared" si="1"/>
        <v>0</v>
      </c>
      <c r="HE6" s="32">
        <f t="shared" si="1"/>
        <v>0</v>
      </c>
      <c r="HF6" s="32">
        <f t="shared" si="1"/>
        <v>98999.999999999985</v>
      </c>
      <c r="HG6" s="32">
        <f t="shared" si="1"/>
        <v>0</v>
      </c>
      <c r="HH6" s="32">
        <f t="shared" si="1"/>
        <v>0</v>
      </c>
      <c r="HI6" s="32">
        <f t="shared" si="1"/>
        <v>5050.5</v>
      </c>
      <c r="HJ6" s="32">
        <f t="shared" si="1"/>
        <v>0</v>
      </c>
      <c r="HK6" s="32">
        <f t="shared" si="1"/>
        <v>0</v>
      </c>
      <c r="HL6" s="32">
        <f t="shared" si="1"/>
        <v>57970.8</v>
      </c>
      <c r="HM6" s="32">
        <f t="shared" si="1"/>
        <v>12869.500000000002</v>
      </c>
      <c r="HN6" s="32">
        <f t="shared" si="1"/>
        <v>4497.2</v>
      </c>
      <c r="HO6" s="32">
        <f t="shared" si="1"/>
        <v>4501.5</v>
      </c>
      <c r="HP6" s="32">
        <f t="shared" si="1"/>
        <v>0</v>
      </c>
      <c r="HQ6" s="32">
        <f t="shared" si="1"/>
        <v>55314.5</v>
      </c>
      <c r="HR6" s="32">
        <f t="shared" si="1"/>
        <v>55314.5</v>
      </c>
      <c r="HS6" s="32">
        <f t="shared" si="1"/>
        <v>2105.8000000000002</v>
      </c>
      <c r="HT6" s="32">
        <f t="shared" si="1"/>
        <v>15791.500000000004</v>
      </c>
      <c r="HU6" s="32">
        <f t="shared" si="1"/>
        <v>15791.500000000002</v>
      </c>
      <c r="HV6" s="32">
        <f t="shared" si="1"/>
        <v>11687.300000000001</v>
      </c>
      <c r="HW6" s="32">
        <f t="shared" si="1"/>
        <v>145311</v>
      </c>
      <c r="HX6" s="32">
        <f t="shared" si="1"/>
        <v>146701.70000000001</v>
      </c>
      <c r="HY6" s="32">
        <f t="shared" si="1"/>
        <v>1419.3</v>
      </c>
      <c r="HZ6" s="32">
        <f t="shared" si="1"/>
        <v>187568.4</v>
      </c>
      <c r="IA6" s="32">
        <f t="shared" si="1"/>
        <v>187568.4</v>
      </c>
      <c r="IB6" s="32">
        <f t="shared" si="1"/>
        <v>179629.19999999998</v>
      </c>
    </row>
    <row r="7" spans="1:236" ht="14.25" customHeight="1">
      <c r="A7" s="33">
        <v>1</v>
      </c>
      <c r="B7" s="34" t="s">
        <v>4</v>
      </c>
      <c r="C7" s="29">
        <f>F7+I7+L7+O7+R7+U7+X7+AA7+AG7+AJ7+AM7+AP7+AS7+AV7+AY7+BB7+BE7+BH7+BK7+BN7+BQ7+BT7+BW7+BZ7+CC7+CF7+CI7+CL7+CO7+CR7+CU7+CX7+DA7+DD7+DG7+DJ7+DM7+DP7+DS7+DV7+DY7+EB7+EE7+EH7+EK7+EN7+EQ7+ET7+EW7+EZ7+FC7+FF7+FI7+FL7+FO7+FR7+FU7+FX7+GA7+GD7+GG7+GJ7+GM7+GP7+GS7+GV7+GY7+HB7+HE7+HK7+HN7+HQ7+HT7+HW7+HZ7</f>
        <v>74880.399999999994</v>
      </c>
      <c r="D7" s="29">
        <f>G7+J7+M7+P7+S7+V7+Y7+AB7+AH7+AK7+AN7+AQ7+AT7+AW7+AZ7+BC7+BF7+BI7+BL7+BO7+BR7+BU7+BX7+CA7+CD7+CG7+CJ7+CM7+CP7+CS7+CV7+CY7+DB7+DE7+DH7+DK7+DN7+DQ7+DT7+DW7+DZ7+EC7+EF7+EI7+EL7+EO7+ER7+EU7+EX7+FA7+FD7+FG7+FJ7+FM7+FP7+FS7+FV7+FY7+GB7+GE7+GH7+GK7+GN7+GQ7+GT7+GW7+GZ7+HC7+HF7+HL7+HO7+HR7+HU7+HX7+IA7+AE7+HI7</f>
        <v>160363.99999999994</v>
      </c>
      <c r="E7" s="29">
        <f>H7+K7+N7+Q7+T7+W7+Z7+AC7+AI7+AL7+AO7+AR7+AU7+AX7+BA7+BD7+BG7+BJ7+BM7+BP7+BS7+BV7+BY7+CB7+CE7+CH7+CK7+CN7+CQ7+CT7+CW7+CZ7+DC7+DF7+DI7+DL7+DO7+DR7+DU7+DX7+EA7+ED7+EG7+EJ7+EM7+EP7+ES7+EV7+EY7+FB7+FE7+FH7+FK7+FN7+FQ7+FT7+FW7+FZ7+GC7+GF7+GI7+GL7+GO7+GR7+GU7+GX7+HA7+HD7+HG7+HM7+HP7+HS7+HV7+HY7+IB7+AF7+HJ7</f>
        <v>45313.9</v>
      </c>
      <c r="F7" s="29">
        <v>16742.8</v>
      </c>
      <c r="G7" s="29">
        <v>29114.6</v>
      </c>
      <c r="H7" s="29">
        <v>18725.5</v>
      </c>
      <c r="I7" s="29">
        <v>11579.6</v>
      </c>
      <c r="J7" s="29">
        <v>11579.6</v>
      </c>
      <c r="K7" s="29">
        <v>8057.8</v>
      </c>
      <c r="L7" s="29">
        <v>11095.5</v>
      </c>
      <c r="M7" s="29">
        <v>11095.5</v>
      </c>
      <c r="N7" s="29">
        <v>1753.4</v>
      </c>
      <c r="O7" s="29">
        <v>4054.6</v>
      </c>
      <c r="P7" s="29">
        <v>4054.6</v>
      </c>
      <c r="Q7" s="29">
        <v>2861.9</v>
      </c>
      <c r="R7" s="29"/>
      <c r="S7" s="29"/>
      <c r="T7" s="29"/>
      <c r="U7" s="29">
        <v>586.4</v>
      </c>
      <c r="V7" s="29">
        <v>586.4</v>
      </c>
      <c r="W7" s="29">
        <v>0</v>
      </c>
      <c r="X7" s="42"/>
      <c r="Y7" s="29"/>
      <c r="Z7" s="29"/>
      <c r="AA7" s="29"/>
      <c r="AB7" s="29"/>
      <c r="AC7" s="29"/>
      <c r="AD7" s="29"/>
      <c r="AE7" s="29"/>
      <c r="AF7" s="29"/>
      <c r="AG7" s="29"/>
      <c r="AH7" s="29"/>
      <c r="AI7" s="29"/>
      <c r="AJ7" s="29"/>
      <c r="AK7" s="29">
        <v>48867</v>
      </c>
      <c r="AL7" s="29">
        <v>1525.7</v>
      </c>
      <c r="AM7" s="29"/>
      <c r="AN7" s="29"/>
      <c r="AO7" s="29"/>
      <c r="AP7" s="29"/>
      <c r="AQ7" s="29"/>
      <c r="AR7" s="29"/>
      <c r="AS7" s="29"/>
      <c r="AT7" s="29"/>
      <c r="AU7" s="29"/>
      <c r="AV7" s="29"/>
      <c r="AW7" s="29"/>
      <c r="AX7" s="29"/>
      <c r="AY7" s="29"/>
      <c r="AZ7" s="29">
        <v>4572.1000000000004</v>
      </c>
      <c r="BA7" s="29">
        <v>0</v>
      </c>
      <c r="BB7" s="29"/>
      <c r="BC7" s="29"/>
      <c r="BD7" s="29"/>
      <c r="BE7" s="29"/>
      <c r="BF7" s="29"/>
      <c r="BG7" s="29"/>
      <c r="BH7" s="29"/>
      <c r="BI7" s="29"/>
      <c r="BJ7" s="29"/>
      <c r="BK7" s="29">
        <v>2089.8000000000002</v>
      </c>
      <c r="BL7" s="29">
        <v>2089.8000000000002</v>
      </c>
      <c r="BM7" s="29">
        <v>0</v>
      </c>
      <c r="BN7" s="29"/>
      <c r="BO7" s="29"/>
      <c r="BP7" s="29"/>
      <c r="BQ7" s="29">
        <v>2851.7</v>
      </c>
      <c r="BR7" s="29">
        <v>2851.7</v>
      </c>
      <c r="BS7" s="29">
        <v>2851.7</v>
      </c>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v>59</v>
      </c>
      <c r="DK7" s="29">
        <v>59</v>
      </c>
      <c r="DL7" s="29">
        <v>59</v>
      </c>
      <c r="DM7" s="29"/>
      <c r="DN7" s="29"/>
      <c r="DO7" s="29"/>
      <c r="DP7" s="29">
        <v>6635.9</v>
      </c>
      <c r="DQ7" s="29"/>
      <c r="DR7" s="29"/>
      <c r="DS7" s="29"/>
      <c r="DT7" s="29">
        <v>6635.9</v>
      </c>
      <c r="DU7" s="29"/>
      <c r="DV7" s="29"/>
      <c r="DW7" s="29">
        <v>506.8</v>
      </c>
      <c r="DX7" s="29">
        <v>506.8</v>
      </c>
      <c r="DY7" s="29"/>
      <c r="DZ7" s="29"/>
      <c r="EA7" s="29"/>
      <c r="EB7" s="29"/>
      <c r="EC7" s="29"/>
      <c r="ED7" s="29"/>
      <c r="EE7" s="29"/>
      <c r="EF7" s="29">
        <v>836.5</v>
      </c>
      <c r="EG7" s="29">
        <v>836.5</v>
      </c>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v>2641.8</v>
      </c>
      <c r="FS7" s="29">
        <v>2641.8</v>
      </c>
      <c r="FT7" s="29">
        <v>0</v>
      </c>
      <c r="FU7" s="29">
        <v>5878.7</v>
      </c>
      <c r="FV7" s="29">
        <v>4785.5</v>
      </c>
      <c r="FW7" s="29">
        <v>2145.1999999999998</v>
      </c>
      <c r="FX7" s="29"/>
      <c r="FY7" s="29"/>
      <c r="FZ7" s="29"/>
      <c r="GA7" s="29">
        <v>4682.7</v>
      </c>
      <c r="GB7" s="29">
        <v>4863</v>
      </c>
      <c r="GC7" s="29">
        <v>0</v>
      </c>
      <c r="GD7" s="29"/>
      <c r="GE7" s="29"/>
      <c r="GF7" s="29"/>
      <c r="GG7" s="29"/>
      <c r="GH7" s="29"/>
      <c r="GI7" s="29"/>
      <c r="GJ7" s="29"/>
      <c r="GK7" s="29"/>
      <c r="GL7" s="29"/>
      <c r="GM7" s="29"/>
      <c r="GN7" s="29"/>
      <c r="GO7" s="29"/>
      <c r="GP7" s="29"/>
      <c r="GQ7" s="29"/>
      <c r="GR7" s="29"/>
      <c r="GS7" s="29"/>
      <c r="GT7" s="29">
        <v>534</v>
      </c>
      <c r="GU7" s="29">
        <v>178</v>
      </c>
      <c r="GV7" s="29">
        <v>131.30000000000001</v>
      </c>
      <c r="GW7" s="29">
        <v>131.30000000000001</v>
      </c>
      <c r="GX7" s="29">
        <v>0</v>
      </c>
      <c r="GY7" s="29">
        <v>16.899999999999999</v>
      </c>
      <c r="GZ7" s="29">
        <v>2178.4</v>
      </c>
      <c r="HA7" s="29">
        <v>0</v>
      </c>
      <c r="HB7" s="29"/>
      <c r="HC7" s="29">
        <v>6023.3</v>
      </c>
      <c r="HD7" s="29"/>
      <c r="HE7" s="29"/>
      <c r="HF7" s="29">
        <v>4740.1000000000004</v>
      </c>
      <c r="HG7" s="29"/>
      <c r="HH7" s="29"/>
      <c r="HI7" s="29">
        <v>241.8</v>
      </c>
      <c r="HJ7" s="29"/>
      <c r="HK7" s="29"/>
      <c r="HL7" s="29">
        <v>5562.9</v>
      </c>
      <c r="HM7" s="29">
        <v>0</v>
      </c>
      <c r="HN7" s="29"/>
      <c r="HO7" s="29"/>
      <c r="HP7" s="29"/>
      <c r="HQ7" s="29"/>
      <c r="HR7" s="29"/>
      <c r="HS7" s="29"/>
      <c r="HT7" s="29">
        <v>672.7</v>
      </c>
      <c r="HU7" s="29">
        <v>651.4</v>
      </c>
      <c r="HV7" s="29">
        <v>651.4</v>
      </c>
      <c r="HW7" s="29"/>
      <c r="HX7" s="29"/>
      <c r="HY7" s="29"/>
      <c r="HZ7" s="29">
        <v>5161</v>
      </c>
      <c r="IA7" s="29">
        <v>5161</v>
      </c>
      <c r="IB7" s="29">
        <v>5161</v>
      </c>
    </row>
    <row r="8" spans="1:236" ht="14">
      <c r="A8" s="33">
        <v>2</v>
      </c>
      <c r="B8" s="34" t="s">
        <v>5</v>
      </c>
      <c r="C8" s="29">
        <f t="shared" ref="C8:C20" si="2">F8+I8+L8+O8+R8+U8+X8+AA8+AG8+AJ8+AM8+AP8+AS8+AV8+AY8+BB8+BE8+BH8+BK8+BN8+BQ8+BT8+BW8+BZ8+CC8+CF8+CI8+CL8+CO8+CR8+CU8+CX8+DA8+DD8+DG8+DJ8+DM8+DP8+DS8+DV8+DY8+EB8+EE8+EH8+EK8+EN8+EQ8+ET8+EW8+EZ8+FC8+FF8+FI8+FL8+FO8+FR8+FU8+FX8+GA8+GD8+GG8+GJ8+GM8+GP8+GS8+GV8+GY8+HB8+HE8+HK8+HN8+HQ8+HT8+HW8+HZ8</f>
        <v>92953.5</v>
      </c>
      <c r="D8" s="29">
        <f t="shared" ref="D8:D27" si="3">G8+J8+M8+P8+S8+V8+Y8+AB8+AH8+AK8+AN8+AQ8+AT8+AW8+AZ8+BC8+BF8+BI8+BL8+BO8+BR8+BU8+BX8+CA8+CD8+CG8+CJ8+CM8+CP8+CS8+CV8+CY8+DB8+DE8+DH8+DK8+DN8+DQ8+DT8+DW8+DZ8+EC8+EF8+EI8+EL8+EO8+ER8+EU8+EX8+FA8+FD8+FG8+FJ8+FM8+FP8+FS8+FV8+FY8+GB8+GE8+GH8+GK8+GN8+GQ8+GT8+GW8+GZ8+HC8+HF8+HL8+HO8+HR8+HU8+HX8+IA8+AE8+HI8</f>
        <v>238013.90000000002</v>
      </c>
      <c r="E8" s="29">
        <f t="shared" ref="E8:E27" si="4">H8+K8+N8+Q8+T8+W8+Z8+AC8+AI8+AL8+AO8+AR8+AU8+AX8+BA8+BD8+BG8+BJ8+BM8+BP8+BS8+BV8+BY8+CB8+CE8+CH8+CK8+CN8+CQ8+CT8+CW8+CZ8+DC8+DF8+DI8+DL8+DO8+DR8+DU8+DX8+EA8+ED8+EG8+EJ8+EM8+EP8+ES8+EV8+EY8+FB8+FE8+FH8+FK8+FN8+FQ8+FT8+FW8+FZ8+GC8+GF8+GI8+GL8+GO8+GR8+GU8+GX8+HA8+HD8+HG8+HM8+HP8+HS8+HV8+HY8+IB8+AF8+HJ8</f>
        <v>40882.6</v>
      </c>
      <c r="F8" s="29">
        <v>31130.3</v>
      </c>
      <c r="G8" s="29">
        <v>31130.3</v>
      </c>
      <c r="H8" s="29">
        <v>0</v>
      </c>
      <c r="I8" s="29">
        <v>21223</v>
      </c>
      <c r="J8" s="29">
        <v>21223</v>
      </c>
      <c r="K8" s="29">
        <v>13656.3</v>
      </c>
      <c r="L8" s="29">
        <v>6983.5</v>
      </c>
      <c r="M8" s="29">
        <v>6983.5</v>
      </c>
      <c r="N8" s="29">
        <v>421.6</v>
      </c>
      <c r="O8" s="29">
        <v>2382.9</v>
      </c>
      <c r="P8" s="29">
        <v>2382.9</v>
      </c>
      <c r="Q8" s="29">
        <v>2382.9</v>
      </c>
      <c r="R8" s="29"/>
      <c r="S8" s="29"/>
      <c r="T8" s="29"/>
      <c r="U8" s="29">
        <v>180.7</v>
      </c>
      <c r="V8" s="29">
        <v>180.7</v>
      </c>
      <c r="W8" s="29">
        <v>0</v>
      </c>
      <c r="X8" s="42"/>
      <c r="Y8" s="29"/>
      <c r="Z8" s="29"/>
      <c r="AA8" s="29"/>
      <c r="AB8" s="29"/>
      <c r="AC8" s="29"/>
      <c r="AD8" s="29"/>
      <c r="AE8" s="29"/>
      <c r="AF8" s="29"/>
      <c r="AG8" s="29"/>
      <c r="AH8" s="29"/>
      <c r="AI8" s="29"/>
      <c r="AJ8" s="29"/>
      <c r="AK8" s="29">
        <v>56751.9</v>
      </c>
      <c r="AL8" s="29">
        <v>502.4</v>
      </c>
      <c r="AM8" s="29"/>
      <c r="AN8" s="29"/>
      <c r="AO8" s="29"/>
      <c r="AP8" s="29"/>
      <c r="AQ8" s="29"/>
      <c r="AR8" s="29"/>
      <c r="AS8" s="29"/>
      <c r="AT8" s="29"/>
      <c r="AU8" s="29"/>
      <c r="AV8" s="29"/>
      <c r="AW8" s="29"/>
      <c r="AX8" s="29"/>
      <c r="AY8" s="29"/>
      <c r="AZ8" s="29">
        <v>20205.400000000001</v>
      </c>
      <c r="BA8" s="29">
        <v>0</v>
      </c>
      <c r="BB8" s="29"/>
      <c r="BC8" s="29"/>
      <c r="BD8" s="29"/>
      <c r="BE8" s="29"/>
      <c r="BF8" s="29"/>
      <c r="BG8" s="29"/>
      <c r="BH8" s="29"/>
      <c r="BI8" s="29"/>
      <c r="BJ8" s="29"/>
      <c r="BK8" s="29">
        <v>3163.7</v>
      </c>
      <c r="BL8" s="29">
        <v>3163.7</v>
      </c>
      <c r="BM8" s="29">
        <v>0</v>
      </c>
      <c r="BN8" s="29"/>
      <c r="BO8" s="29"/>
      <c r="BP8" s="29"/>
      <c r="BQ8" s="29">
        <v>4752.8999999999996</v>
      </c>
      <c r="BR8" s="29">
        <v>4752.8999999999996</v>
      </c>
      <c r="BS8" s="29">
        <v>4752.8999999999996</v>
      </c>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v>574</v>
      </c>
      <c r="DK8" s="29">
        <v>574</v>
      </c>
      <c r="DL8" s="29">
        <v>574</v>
      </c>
      <c r="DM8" s="29"/>
      <c r="DN8" s="29"/>
      <c r="DO8" s="29"/>
      <c r="DP8" s="29">
        <v>0</v>
      </c>
      <c r="DQ8" s="29"/>
      <c r="DR8" s="29"/>
      <c r="DS8" s="29"/>
      <c r="DT8" s="29"/>
      <c r="DU8" s="29"/>
      <c r="DV8" s="29"/>
      <c r="DW8" s="29">
        <v>670</v>
      </c>
      <c r="DX8" s="29">
        <v>670</v>
      </c>
      <c r="DY8" s="29"/>
      <c r="DZ8" s="29">
        <v>150</v>
      </c>
      <c r="EA8" s="29">
        <v>150</v>
      </c>
      <c r="EB8" s="29"/>
      <c r="EC8" s="29"/>
      <c r="ED8" s="29"/>
      <c r="EE8" s="29"/>
      <c r="EF8" s="29">
        <v>2846.3</v>
      </c>
      <c r="EG8" s="29">
        <v>2846.3</v>
      </c>
      <c r="EH8" s="29"/>
      <c r="EI8" s="29"/>
      <c r="EJ8" s="29"/>
      <c r="EK8" s="29"/>
      <c r="EL8" s="29"/>
      <c r="EM8" s="29"/>
      <c r="EN8" s="29"/>
      <c r="EO8" s="29"/>
      <c r="EP8" s="29"/>
      <c r="EQ8" s="29"/>
      <c r="ER8" s="29"/>
      <c r="ES8" s="29"/>
      <c r="ET8" s="29"/>
      <c r="EU8" s="29">
        <v>765.9</v>
      </c>
      <c r="EV8" s="29">
        <v>603.9</v>
      </c>
      <c r="EW8" s="29"/>
      <c r="EX8" s="29">
        <v>2712.7</v>
      </c>
      <c r="EY8" s="29">
        <v>2238.3000000000002</v>
      </c>
      <c r="EZ8" s="29"/>
      <c r="FA8" s="29"/>
      <c r="FB8" s="29"/>
      <c r="FC8" s="29"/>
      <c r="FD8" s="29"/>
      <c r="FE8" s="29"/>
      <c r="FF8" s="29"/>
      <c r="FG8" s="29"/>
      <c r="FH8" s="29"/>
      <c r="FI8" s="29"/>
      <c r="FJ8" s="29">
        <v>32576.5</v>
      </c>
      <c r="FK8" s="29"/>
      <c r="FL8" s="29"/>
      <c r="FM8" s="29"/>
      <c r="FN8" s="29"/>
      <c r="FO8" s="29"/>
      <c r="FP8" s="29"/>
      <c r="FQ8" s="29"/>
      <c r="FR8" s="29">
        <v>2988.7</v>
      </c>
      <c r="FS8" s="29">
        <v>2988.7</v>
      </c>
      <c r="FT8" s="29">
        <v>374.6</v>
      </c>
      <c r="FU8" s="29">
        <v>6970.5</v>
      </c>
      <c r="FV8" s="29">
        <v>5711</v>
      </c>
      <c r="FW8" s="29">
        <v>2284.5</v>
      </c>
      <c r="FX8" s="29"/>
      <c r="FY8" s="29"/>
      <c r="FZ8" s="29"/>
      <c r="GA8" s="29">
        <v>3121.8</v>
      </c>
      <c r="GB8" s="29">
        <v>3026.2</v>
      </c>
      <c r="GC8" s="29">
        <v>0</v>
      </c>
      <c r="GD8" s="29"/>
      <c r="GE8" s="29"/>
      <c r="GF8" s="29"/>
      <c r="GG8" s="29"/>
      <c r="GH8" s="29"/>
      <c r="GI8" s="29"/>
      <c r="GJ8" s="29"/>
      <c r="GK8" s="29"/>
      <c r="GL8" s="29"/>
      <c r="GM8" s="29"/>
      <c r="GN8" s="29"/>
      <c r="GO8" s="29"/>
      <c r="GP8" s="29"/>
      <c r="GQ8" s="29"/>
      <c r="GR8" s="29"/>
      <c r="GS8" s="29"/>
      <c r="GT8" s="29">
        <v>1321.1</v>
      </c>
      <c r="GU8" s="29">
        <v>440.3</v>
      </c>
      <c r="GV8" s="29">
        <v>2673.6</v>
      </c>
      <c r="GW8" s="29">
        <v>2673.6</v>
      </c>
      <c r="GX8" s="29">
        <v>0</v>
      </c>
      <c r="GY8" s="29">
        <v>6.9</v>
      </c>
      <c r="GZ8" s="29"/>
      <c r="HA8" s="29">
        <v>0</v>
      </c>
      <c r="HB8" s="29"/>
      <c r="HC8" s="29">
        <v>5077.3</v>
      </c>
      <c r="HD8" s="29"/>
      <c r="HE8" s="29"/>
      <c r="HF8" s="29">
        <v>3995.6</v>
      </c>
      <c r="HG8" s="29"/>
      <c r="HH8" s="29"/>
      <c r="HI8" s="29">
        <v>203.8</v>
      </c>
      <c r="HJ8" s="29"/>
      <c r="HK8" s="29"/>
      <c r="HL8" s="29">
        <v>19145.900000000001</v>
      </c>
      <c r="HM8" s="29">
        <v>2183.6</v>
      </c>
      <c r="HN8" s="29"/>
      <c r="HO8" s="29"/>
      <c r="HP8" s="29"/>
      <c r="HQ8" s="29"/>
      <c r="HR8" s="29"/>
      <c r="HS8" s="29"/>
      <c r="HT8" s="29">
        <v>660.1</v>
      </c>
      <c r="HU8" s="29">
        <v>660.1</v>
      </c>
      <c r="HV8" s="29">
        <v>660.1</v>
      </c>
      <c r="HW8" s="29"/>
      <c r="HX8" s="29"/>
      <c r="HY8" s="29"/>
      <c r="HZ8" s="29">
        <v>6140.9</v>
      </c>
      <c r="IA8" s="29">
        <v>6140.9</v>
      </c>
      <c r="IB8" s="29">
        <v>6140.9</v>
      </c>
    </row>
    <row r="9" spans="1:236" ht="12.75" customHeight="1">
      <c r="A9" s="33">
        <v>3</v>
      </c>
      <c r="B9" s="34" t="s">
        <v>6</v>
      </c>
      <c r="C9" s="29">
        <f t="shared" si="2"/>
        <v>122943.70000000001</v>
      </c>
      <c r="D9" s="29">
        <f t="shared" si="3"/>
        <v>171113.39999999997</v>
      </c>
      <c r="E9" s="29">
        <f t="shared" si="4"/>
        <v>56131.3</v>
      </c>
      <c r="F9" s="29">
        <v>13091.1</v>
      </c>
      <c r="G9" s="29">
        <v>13091.1</v>
      </c>
      <c r="H9" s="29">
        <v>0</v>
      </c>
      <c r="I9" s="29">
        <v>12228.1</v>
      </c>
      <c r="J9" s="29">
        <v>12228.1</v>
      </c>
      <c r="K9" s="29">
        <v>6805.5</v>
      </c>
      <c r="L9" s="29">
        <v>9597.7999999999993</v>
      </c>
      <c r="M9" s="29">
        <v>9874.7000000000007</v>
      </c>
      <c r="N9" s="29">
        <v>1609.4</v>
      </c>
      <c r="O9" s="29">
        <v>4993.2</v>
      </c>
      <c r="P9" s="29">
        <v>4993.2</v>
      </c>
      <c r="Q9" s="29">
        <v>3827.2</v>
      </c>
      <c r="R9" s="29"/>
      <c r="S9" s="29"/>
      <c r="T9" s="29"/>
      <c r="U9" s="29">
        <v>654.4</v>
      </c>
      <c r="V9" s="29">
        <v>654.4</v>
      </c>
      <c r="W9" s="29">
        <v>0</v>
      </c>
      <c r="X9" s="42"/>
      <c r="Y9" s="29"/>
      <c r="Z9" s="29"/>
      <c r="AA9" s="29"/>
      <c r="AB9" s="29"/>
      <c r="AC9" s="29"/>
      <c r="AD9" s="29"/>
      <c r="AE9" s="29"/>
      <c r="AF9" s="29"/>
      <c r="AG9" s="29"/>
      <c r="AH9" s="29"/>
      <c r="AI9" s="29"/>
      <c r="AJ9" s="29"/>
      <c r="AK9" s="29">
        <v>16543.8</v>
      </c>
      <c r="AL9" s="29">
        <v>231</v>
      </c>
      <c r="AM9" s="29"/>
      <c r="AN9" s="29"/>
      <c r="AO9" s="29"/>
      <c r="AP9" s="29"/>
      <c r="AQ9" s="29"/>
      <c r="AR9" s="29"/>
      <c r="AS9" s="29"/>
      <c r="AT9" s="29"/>
      <c r="AU9" s="29"/>
      <c r="AV9" s="29"/>
      <c r="AW9" s="29"/>
      <c r="AX9" s="29"/>
      <c r="AY9" s="29"/>
      <c r="AZ9" s="29"/>
      <c r="BA9" s="29"/>
      <c r="BB9" s="29"/>
      <c r="BC9" s="29"/>
      <c r="BD9" s="29"/>
      <c r="BE9" s="29"/>
      <c r="BF9" s="29"/>
      <c r="BG9" s="29"/>
      <c r="BH9" s="29"/>
      <c r="BI9" s="29"/>
      <c r="BJ9" s="29"/>
      <c r="BK9" s="29">
        <v>6929</v>
      </c>
      <c r="BL9" s="29">
        <v>6929</v>
      </c>
      <c r="BM9" s="29">
        <v>2975.5</v>
      </c>
      <c r="BN9" s="29"/>
      <c r="BO9" s="29"/>
      <c r="BP9" s="29"/>
      <c r="BQ9" s="29">
        <v>4752.8999999999996</v>
      </c>
      <c r="BR9" s="29">
        <v>4752.8999999999996</v>
      </c>
      <c r="BS9" s="29">
        <v>4752.8999999999996</v>
      </c>
      <c r="BT9" s="29"/>
      <c r="BU9" s="29"/>
      <c r="BV9" s="29"/>
      <c r="BW9" s="29"/>
      <c r="BX9" s="29"/>
      <c r="BY9" s="29"/>
      <c r="BZ9" s="29"/>
      <c r="CA9" s="29"/>
      <c r="CB9" s="29"/>
      <c r="CC9" s="29"/>
      <c r="CD9" s="29">
        <v>3187.4</v>
      </c>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v>1633.2</v>
      </c>
      <c r="DI9" s="29">
        <v>0</v>
      </c>
      <c r="DJ9" s="29">
        <v>107</v>
      </c>
      <c r="DK9" s="29">
        <v>107</v>
      </c>
      <c r="DL9" s="29">
        <v>107</v>
      </c>
      <c r="DM9" s="29"/>
      <c r="DN9" s="29"/>
      <c r="DO9" s="29"/>
      <c r="DP9" s="29">
        <v>0</v>
      </c>
      <c r="DQ9" s="29"/>
      <c r="DR9" s="29"/>
      <c r="DS9" s="29"/>
      <c r="DT9" s="29"/>
      <c r="DU9" s="29"/>
      <c r="DV9" s="29"/>
      <c r="DW9" s="29">
        <v>5233.3</v>
      </c>
      <c r="DX9" s="29">
        <v>955.9</v>
      </c>
      <c r="DY9" s="29"/>
      <c r="DZ9" s="29">
        <v>150</v>
      </c>
      <c r="EA9" s="29">
        <v>150</v>
      </c>
      <c r="EB9" s="29"/>
      <c r="EC9" s="29"/>
      <c r="ED9" s="29"/>
      <c r="EE9" s="29"/>
      <c r="EF9" s="29">
        <v>4427.5</v>
      </c>
      <c r="EG9" s="29">
        <v>4427.5</v>
      </c>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v>6882.5</v>
      </c>
      <c r="FS9" s="29">
        <v>6882.5</v>
      </c>
      <c r="FT9" s="29">
        <v>919.6</v>
      </c>
      <c r="FU9" s="29">
        <v>18976.900000000001</v>
      </c>
      <c r="FV9" s="29">
        <v>18077.5</v>
      </c>
      <c r="FW9" s="29">
        <v>10599.9</v>
      </c>
      <c r="FX9" s="29"/>
      <c r="FY9" s="29"/>
      <c r="FZ9" s="29"/>
      <c r="GA9" s="29">
        <v>6243.6</v>
      </c>
      <c r="GB9" s="29">
        <v>6376.2</v>
      </c>
      <c r="GC9" s="29">
        <v>0</v>
      </c>
      <c r="GD9" s="29"/>
      <c r="GE9" s="29"/>
      <c r="GF9" s="29"/>
      <c r="GG9" s="29"/>
      <c r="GH9" s="29"/>
      <c r="GI9" s="29"/>
      <c r="GJ9" s="29"/>
      <c r="GK9" s="29"/>
      <c r="GL9" s="29"/>
      <c r="GM9" s="29"/>
      <c r="GN9" s="29"/>
      <c r="GO9" s="29"/>
      <c r="GP9" s="29">
        <v>551.29999999999995</v>
      </c>
      <c r="GQ9" s="29">
        <v>554.1</v>
      </c>
      <c r="GR9" s="29">
        <v>550.79999999999995</v>
      </c>
      <c r="GS9" s="29"/>
      <c r="GT9" s="29">
        <v>3010.2</v>
      </c>
      <c r="GU9" s="29">
        <v>2578</v>
      </c>
      <c r="GV9" s="29">
        <v>851.3</v>
      </c>
      <c r="GW9" s="29">
        <v>851.3</v>
      </c>
      <c r="GX9" s="29">
        <v>0</v>
      </c>
      <c r="GY9" s="29"/>
      <c r="GZ9" s="29"/>
      <c r="HA9" s="29"/>
      <c r="HB9" s="29"/>
      <c r="HC9" s="29">
        <v>7920.4</v>
      </c>
      <c r="HD9" s="29"/>
      <c r="HE9" s="29"/>
      <c r="HF9" s="29">
        <v>6233</v>
      </c>
      <c r="HG9" s="29"/>
      <c r="HH9" s="29"/>
      <c r="HI9" s="29">
        <v>318</v>
      </c>
      <c r="HJ9" s="29"/>
      <c r="HK9" s="29"/>
      <c r="HL9" s="29"/>
      <c r="HM9" s="29"/>
      <c r="HN9" s="29"/>
      <c r="HO9" s="29"/>
      <c r="HP9" s="29"/>
      <c r="HQ9" s="29">
        <v>21443.5</v>
      </c>
      <c r="HR9" s="29">
        <v>21443.5</v>
      </c>
      <c r="HS9" s="29"/>
      <c r="HT9" s="29">
        <v>1193.8</v>
      </c>
      <c r="HU9" s="29">
        <v>1193.8</v>
      </c>
      <c r="HV9" s="29">
        <v>1193.8</v>
      </c>
      <c r="HW9" s="29"/>
      <c r="HX9" s="29"/>
      <c r="HY9" s="29"/>
      <c r="HZ9" s="29">
        <v>14447.3</v>
      </c>
      <c r="IA9" s="29">
        <v>14447.3</v>
      </c>
      <c r="IB9" s="29">
        <v>14447.3</v>
      </c>
    </row>
    <row r="10" spans="1:236" ht="14">
      <c r="A10" s="33">
        <v>4</v>
      </c>
      <c r="B10" s="34" t="s">
        <v>7</v>
      </c>
      <c r="C10" s="29">
        <f t="shared" si="2"/>
        <v>160599.40000000002</v>
      </c>
      <c r="D10" s="29">
        <f t="shared" si="3"/>
        <v>196864.69999999998</v>
      </c>
      <c r="E10" s="29">
        <f t="shared" si="4"/>
        <v>67861.599999999991</v>
      </c>
      <c r="F10" s="29">
        <v>22092.400000000001</v>
      </c>
      <c r="G10" s="29">
        <v>22092.400000000001</v>
      </c>
      <c r="H10" s="29">
        <v>0</v>
      </c>
      <c r="I10" s="29">
        <v>17764.2</v>
      </c>
      <c r="J10" s="29">
        <v>17764.2</v>
      </c>
      <c r="K10" s="29">
        <v>11082.9</v>
      </c>
      <c r="L10" s="29">
        <v>12132.4</v>
      </c>
      <c r="M10" s="29">
        <v>12132.4</v>
      </c>
      <c r="N10" s="29">
        <v>0</v>
      </c>
      <c r="O10" s="29">
        <v>5824.7</v>
      </c>
      <c r="P10" s="29">
        <v>5824.7</v>
      </c>
      <c r="Q10" s="29">
        <v>4686.7</v>
      </c>
      <c r="R10" s="29"/>
      <c r="S10" s="29"/>
      <c r="T10" s="29"/>
      <c r="U10" s="29">
        <v>3048.3</v>
      </c>
      <c r="V10" s="29">
        <v>3048.3</v>
      </c>
      <c r="W10" s="29">
        <v>0</v>
      </c>
      <c r="X10" s="42"/>
      <c r="Y10" s="29"/>
      <c r="Z10" s="29"/>
      <c r="AA10" s="29"/>
      <c r="AB10" s="29"/>
      <c r="AC10" s="29"/>
      <c r="AD10" s="29"/>
      <c r="AE10" s="29"/>
      <c r="AF10" s="29"/>
      <c r="AG10" s="29"/>
      <c r="AH10" s="29"/>
      <c r="AI10" s="29"/>
      <c r="AJ10" s="29"/>
      <c r="AK10" s="29">
        <v>13148.8</v>
      </c>
      <c r="AL10" s="29">
        <v>0</v>
      </c>
      <c r="AM10" s="29"/>
      <c r="AN10" s="29"/>
      <c r="AO10" s="29"/>
      <c r="AP10" s="29"/>
      <c r="AQ10" s="29"/>
      <c r="AR10" s="29"/>
      <c r="AS10" s="29">
        <v>8783.7999999999993</v>
      </c>
      <c r="AT10" s="29">
        <v>5008.5</v>
      </c>
      <c r="AU10" s="29">
        <v>0</v>
      </c>
      <c r="AV10" s="29"/>
      <c r="AW10" s="29"/>
      <c r="AX10" s="29"/>
      <c r="AY10" s="29"/>
      <c r="AZ10" s="29"/>
      <c r="BA10" s="29"/>
      <c r="BB10" s="29"/>
      <c r="BC10" s="29"/>
      <c r="BD10" s="29"/>
      <c r="BE10" s="29"/>
      <c r="BF10" s="29"/>
      <c r="BG10" s="29"/>
      <c r="BH10" s="29"/>
      <c r="BI10" s="29"/>
      <c r="BJ10" s="29"/>
      <c r="BK10" s="29">
        <v>22864.6</v>
      </c>
      <c r="BL10" s="29">
        <v>22864.6</v>
      </c>
      <c r="BM10" s="29">
        <v>0</v>
      </c>
      <c r="BN10" s="29"/>
      <c r="BO10" s="29"/>
      <c r="BP10" s="29"/>
      <c r="BQ10" s="29">
        <v>27350</v>
      </c>
      <c r="BR10" s="29">
        <v>27350</v>
      </c>
      <c r="BS10" s="29">
        <v>27350</v>
      </c>
      <c r="BT10" s="29"/>
      <c r="BU10" s="29">
        <v>534</v>
      </c>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v>608</v>
      </c>
      <c r="DK10" s="29">
        <v>608</v>
      </c>
      <c r="DL10" s="29">
        <v>608</v>
      </c>
      <c r="DM10" s="29"/>
      <c r="DN10" s="29"/>
      <c r="DO10" s="29"/>
      <c r="DP10" s="29">
        <v>0</v>
      </c>
      <c r="DQ10" s="29"/>
      <c r="DR10" s="29"/>
      <c r="DS10" s="29"/>
      <c r="DT10" s="29"/>
      <c r="DU10" s="29"/>
      <c r="DV10" s="29"/>
      <c r="DW10" s="29">
        <v>3197.7</v>
      </c>
      <c r="DX10" s="29">
        <v>3197.7</v>
      </c>
      <c r="DY10" s="29"/>
      <c r="DZ10" s="29">
        <v>225</v>
      </c>
      <c r="EA10" s="29">
        <v>225</v>
      </c>
      <c r="EB10" s="29"/>
      <c r="EC10" s="29"/>
      <c r="ED10" s="29"/>
      <c r="EE10" s="29"/>
      <c r="EF10" s="29">
        <v>2923.8</v>
      </c>
      <c r="EG10" s="29">
        <v>0</v>
      </c>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v>4225.1000000000004</v>
      </c>
      <c r="FS10" s="29">
        <v>4225.1000000000004</v>
      </c>
      <c r="FT10" s="29">
        <v>567.70000000000005</v>
      </c>
      <c r="FU10" s="29">
        <v>15161.1</v>
      </c>
      <c r="FV10" s="29">
        <v>19496</v>
      </c>
      <c r="FW10" s="29">
        <v>6441.9</v>
      </c>
      <c r="FX10" s="29"/>
      <c r="FY10" s="29"/>
      <c r="FZ10" s="29"/>
      <c r="GA10" s="29">
        <v>6243.6</v>
      </c>
      <c r="GB10" s="29">
        <v>6052.3</v>
      </c>
      <c r="GC10" s="29">
        <v>0</v>
      </c>
      <c r="GD10" s="29"/>
      <c r="GE10" s="29"/>
      <c r="GF10" s="29"/>
      <c r="GG10" s="29"/>
      <c r="GH10" s="29"/>
      <c r="GI10" s="29"/>
      <c r="GJ10" s="29"/>
      <c r="GK10" s="29"/>
      <c r="GL10" s="29"/>
      <c r="GM10" s="29"/>
      <c r="GN10" s="29"/>
      <c r="GO10" s="29"/>
      <c r="GP10" s="29">
        <v>0</v>
      </c>
      <c r="GQ10" s="29"/>
      <c r="GR10" s="29"/>
      <c r="GS10" s="29"/>
      <c r="GT10" s="29">
        <v>2150.3000000000002</v>
      </c>
      <c r="GU10" s="29">
        <v>1558.2</v>
      </c>
      <c r="GV10" s="29">
        <v>1279.0999999999999</v>
      </c>
      <c r="GW10" s="29">
        <v>1279.0999999999999</v>
      </c>
      <c r="GX10" s="29">
        <v>0</v>
      </c>
      <c r="GY10" s="29"/>
      <c r="GZ10" s="29"/>
      <c r="HA10" s="29"/>
      <c r="HB10" s="29"/>
      <c r="HC10" s="29">
        <v>7507.7</v>
      </c>
      <c r="HD10" s="29"/>
      <c r="HE10" s="29"/>
      <c r="HF10" s="29">
        <v>5908.3</v>
      </c>
      <c r="HG10" s="29"/>
      <c r="HH10" s="29"/>
      <c r="HI10" s="29">
        <v>301.39999999999998</v>
      </c>
      <c r="HJ10" s="29"/>
      <c r="HK10" s="29"/>
      <c r="HL10" s="29"/>
      <c r="HM10" s="29"/>
      <c r="HN10" s="29"/>
      <c r="HO10" s="29"/>
      <c r="HP10" s="29"/>
      <c r="HQ10" s="29"/>
      <c r="HR10" s="29"/>
      <c r="HS10" s="29"/>
      <c r="HT10" s="29">
        <v>1078.5999999999999</v>
      </c>
      <c r="HU10" s="29">
        <v>1078.5999999999999</v>
      </c>
      <c r="HV10" s="29">
        <v>0</v>
      </c>
      <c r="HW10" s="29"/>
      <c r="HX10" s="29"/>
      <c r="HY10" s="29"/>
      <c r="HZ10" s="29">
        <v>12143.5</v>
      </c>
      <c r="IA10" s="29">
        <v>12143.5</v>
      </c>
      <c r="IB10" s="29">
        <v>12143.5</v>
      </c>
    </row>
    <row r="11" spans="1:236" ht="12.75" customHeight="1">
      <c r="A11" s="33">
        <v>5</v>
      </c>
      <c r="B11" s="34" t="s">
        <v>8</v>
      </c>
      <c r="C11" s="29">
        <f t="shared" si="2"/>
        <v>115705.00000000001</v>
      </c>
      <c r="D11" s="29">
        <f t="shared" si="3"/>
        <v>196237.7</v>
      </c>
      <c r="E11" s="29">
        <f t="shared" si="4"/>
        <v>47007.100000000006</v>
      </c>
      <c r="F11" s="29">
        <v>12707.7</v>
      </c>
      <c r="G11" s="29">
        <v>12707.7</v>
      </c>
      <c r="H11" s="29">
        <v>0</v>
      </c>
      <c r="I11" s="29">
        <v>12951.9</v>
      </c>
      <c r="J11" s="29">
        <v>12951.9</v>
      </c>
      <c r="K11" s="29">
        <v>8651.2999999999993</v>
      </c>
      <c r="L11" s="29">
        <v>8055.8</v>
      </c>
      <c r="M11" s="29">
        <v>8055.8</v>
      </c>
      <c r="N11" s="29">
        <v>0</v>
      </c>
      <c r="O11" s="29">
        <v>3421.5</v>
      </c>
      <c r="P11" s="29">
        <v>3421.5</v>
      </c>
      <c r="Q11" s="29">
        <v>1669.9</v>
      </c>
      <c r="R11" s="29"/>
      <c r="S11" s="29"/>
      <c r="T11" s="29"/>
      <c r="U11" s="29">
        <v>1281.5</v>
      </c>
      <c r="V11" s="29">
        <v>1281.5</v>
      </c>
      <c r="W11" s="29">
        <v>0</v>
      </c>
      <c r="X11" s="42"/>
      <c r="Y11" s="29"/>
      <c r="Z11" s="29"/>
      <c r="AA11" s="29"/>
      <c r="AB11" s="29"/>
      <c r="AC11" s="29"/>
      <c r="AD11" s="29"/>
      <c r="AE11" s="29"/>
      <c r="AF11" s="29"/>
      <c r="AG11" s="29"/>
      <c r="AH11" s="29"/>
      <c r="AI11" s="29"/>
      <c r="AJ11" s="29"/>
      <c r="AK11" s="29">
        <v>7043.1</v>
      </c>
      <c r="AL11" s="29">
        <v>270</v>
      </c>
      <c r="AM11" s="29"/>
      <c r="AN11" s="29"/>
      <c r="AO11" s="29"/>
      <c r="AP11" s="29"/>
      <c r="AQ11" s="29"/>
      <c r="AR11" s="29"/>
      <c r="AS11" s="29"/>
      <c r="AT11" s="29"/>
      <c r="AU11" s="29"/>
      <c r="AV11" s="29"/>
      <c r="AW11" s="29"/>
      <c r="AX11" s="29"/>
      <c r="AY11" s="29"/>
      <c r="AZ11" s="29"/>
      <c r="BA11" s="29"/>
      <c r="BB11" s="29"/>
      <c r="BC11" s="29"/>
      <c r="BD11" s="29"/>
      <c r="BE11" s="29"/>
      <c r="BF11" s="29">
        <v>15700.3</v>
      </c>
      <c r="BG11" s="29">
        <v>0</v>
      </c>
      <c r="BH11" s="29"/>
      <c r="BI11" s="29"/>
      <c r="BJ11" s="29"/>
      <c r="BK11" s="29">
        <v>16277.4</v>
      </c>
      <c r="BL11" s="29">
        <v>16277.4</v>
      </c>
      <c r="BM11" s="29">
        <v>2947.8</v>
      </c>
      <c r="BN11" s="29"/>
      <c r="BO11" s="29"/>
      <c r="BP11" s="29"/>
      <c r="BQ11" s="29">
        <v>5703.5</v>
      </c>
      <c r="BR11" s="29">
        <v>5703.5</v>
      </c>
      <c r="BS11" s="29">
        <v>5586.3</v>
      </c>
      <c r="BT11" s="29"/>
      <c r="BU11" s="29">
        <v>765</v>
      </c>
      <c r="BV11" s="29">
        <v>0</v>
      </c>
      <c r="BW11" s="29"/>
      <c r="BX11" s="29"/>
      <c r="BY11" s="29"/>
      <c r="BZ11" s="29">
        <v>4403.8999999999996</v>
      </c>
      <c r="CA11" s="29">
        <v>4605.1000000000004</v>
      </c>
      <c r="CB11" s="29">
        <v>0</v>
      </c>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v>589</v>
      </c>
      <c r="DK11" s="29">
        <v>589</v>
      </c>
      <c r="DL11" s="29">
        <v>589</v>
      </c>
      <c r="DM11" s="29"/>
      <c r="DN11" s="29"/>
      <c r="DO11" s="29"/>
      <c r="DP11" s="29">
        <v>0</v>
      </c>
      <c r="DQ11" s="29"/>
      <c r="DR11" s="29"/>
      <c r="DS11" s="29"/>
      <c r="DT11" s="29"/>
      <c r="DU11" s="29"/>
      <c r="DV11" s="29"/>
      <c r="DW11" s="29">
        <v>478</v>
      </c>
      <c r="DX11" s="29">
        <v>478</v>
      </c>
      <c r="DY11" s="29"/>
      <c r="DZ11" s="29">
        <v>150</v>
      </c>
      <c r="EA11" s="29">
        <v>150</v>
      </c>
      <c r="EB11" s="29"/>
      <c r="EC11" s="29"/>
      <c r="ED11" s="29"/>
      <c r="EE11" s="29"/>
      <c r="EF11" s="29">
        <v>3028.4</v>
      </c>
      <c r="EG11" s="29">
        <v>3028.4</v>
      </c>
      <c r="EH11" s="29"/>
      <c r="EI11" s="29"/>
      <c r="EJ11" s="29"/>
      <c r="EK11" s="29"/>
      <c r="EL11" s="29">
        <v>44757.7</v>
      </c>
      <c r="EM11" s="29">
        <v>6500.9</v>
      </c>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v>20476.599999999999</v>
      </c>
      <c r="FM11" s="29">
        <v>20409.8</v>
      </c>
      <c r="FN11" s="29">
        <v>2440.9</v>
      </c>
      <c r="FO11" s="29"/>
      <c r="FP11" s="29"/>
      <c r="FQ11" s="29"/>
      <c r="FR11" s="29">
        <v>4376.3</v>
      </c>
      <c r="FS11" s="29">
        <v>4376.3</v>
      </c>
      <c r="FT11" s="29">
        <v>578.29999999999995</v>
      </c>
      <c r="FU11" s="29">
        <v>10522</v>
      </c>
      <c r="FV11" s="29">
        <v>9450.7999999999993</v>
      </c>
      <c r="FW11" s="29">
        <v>4358.3</v>
      </c>
      <c r="FX11" s="29"/>
      <c r="FY11" s="29"/>
      <c r="FZ11" s="29"/>
      <c r="GA11" s="29">
        <v>3121.8</v>
      </c>
      <c r="GB11" s="29">
        <v>3026.2</v>
      </c>
      <c r="GC11" s="29">
        <v>0</v>
      </c>
      <c r="GD11" s="29"/>
      <c r="GE11" s="29"/>
      <c r="GF11" s="29"/>
      <c r="GG11" s="29"/>
      <c r="GH11" s="29"/>
      <c r="GI11" s="29"/>
      <c r="GJ11" s="29"/>
      <c r="GK11" s="29"/>
      <c r="GL11" s="29"/>
      <c r="GM11" s="29"/>
      <c r="GN11" s="29"/>
      <c r="GO11" s="29"/>
      <c r="GP11" s="29">
        <v>0</v>
      </c>
      <c r="GQ11" s="29"/>
      <c r="GR11" s="29"/>
      <c r="GS11" s="29"/>
      <c r="GT11" s="29">
        <v>2447.1</v>
      </c>
      <c r="GU11" s="29">
        <v>271.89999999999998</v>
      </c>
      <c r="GV11" s="29">
        <v>2326.5</v>
      </c>
      <c r="GW11" s="29">
        <v>2326.5</v>
      </c>
      <c r="GX11" s="29">
        <v>0</v>
      </c>
      <c r="GY11" s="29">
        <v>3.5</v>
      </c>
      <c r="GZ11" s="29"/>
      <c r="HA11" s="29">
        <v>0</v>
      </c>
      <c r="HB11" s="29"/>
      <c r="HC11" s="29">
        <v>3940.1</v>
      </c>
      <c r="HD11" s="29"/>
      <c r="HE11" s="29"/>
      <c r="HF11" s="29">
        <v>3100.7</v>
      </c>
      <c r="HG11" s="29"/>
      <c r="HH11" s="29"/>
      <c r="HI11" s="29">
        <v>158.19999999999999</v>
      </c>
      <c r="HJ11" s="29"/>
      <c r="HK11" s="29"/>
      <c r="HL11" s="29"/>
      <c r="HM11" s="29"/>
      <c r="HN11" s="29"/>
      <c r="HO11" s="29"/>
      <c r="HP11" s="29"/>
      <c r="HQ11" s="29"/>
      <c r="HR11" s="29"/>
      <c r="HS11" s="29"/>
      <c r="HT11" s="29">
        <v>717</v>
      </c>
      <c r="HU11" s="29">
        <v>717</v>
      </c>
      <c r="HV11" s="29">
        <v>717</v>
      </c>
      <c r="HW11" s="29"/>
      <c r="HX11" s="29"/>
      <c r="HY11" s="29"/>
      <c r="HZ11" s="29">
        <v>8769.1</v>
      </c>
      <c r="IA11" s="29">
        <v>8769.1</v>
      </c>
      <c r="IB11" s="29">
        <v>8769.1</v>
      </c>
    </row>
    <row r="12" spans="1:236" ht="14">
      <c r="A12" s="33">
        <v>6</v>
      </c>
      <c r="B12" s="34" t="s">
        <v>9</v>
      </c>
      <c r="C12" s="29">
        <f t="shared" si="2"/>
        <v>136886.5</v>
      </c>
      <c r="D12" s="29">
        <f t="shared" si="3"/>
        <v>236659</v>
      </c>
      <c r="E12" s="29">
        <f t="shared" si="4"/>
        <v>96875.500000000015</v>
      </c>
      <c r="F12" s="29">
        <v>24575.599999999999</v>
      </c>
      <c r="G12" s="29">
        <v>49422.7</v>
      </c>
      <c r="H12" s="29">
        <v>23604.7</v>
      </c>
      <c r="I12" s="29">
        <v>18328.099999999999</v>
      </c>
      <c r="J12" s="29">
        <v>18328.099999999999</v>
      </c>
      <c r="K12" s="29">
        <v>11678.7</v>
      </c>
      <c r="L12" s="29">
        <v>17755.5</v>
      </c>
      <c r="M12" s="29">
        <v>18829.099999999999</v>
      </c>
      <c r="N12" s="29">
        <v>2650.7</v>
      </c>
      <c r="O12" s="29">
        <v>7590.5</v>
      </c>
      <c r="P12" s="29">
        <v>7590.5</v>
      </c>
      <c r="Q12" s="29">
        <v>5843.2</v>
      </c>
      <c r="R12" s="29"/>
      <c r="S12" s="29"/>
      <c r="T12" s="29"/>
      <c r="U12" s="29">
        <v>857</v>
      </c>
      <c r="V12" s="29">
        <v>857</v>
      </c>
      <c r="W12" s="29">
        <v>0</v>
      </c>
      <c r="X12" s="42"/>
      <c r="Y12" s="29"/>
      <c r="Z12" s="29"/>
      <c r="AA12" s="29"/>
      <c r="AB12" s="29"/>
      <c r="AC12" s="29"/>
      <c r="AD12" s="29"/>
      <c r="AE12" s="29"/>
      <c r="AF12" s="29"/>
      <c r="AG12" s="29"/>
      <c r="AH12" s="29"/>
      <c r="AI12" s="29"/>
      <c r="AJ12" s="29"/>
      <c r="AK12" s="29">
        <v>22017.200000000001</v>
      </c>
      <c r="AL12" s="29">
        <v>549.79999999999995</v>
      </c>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v>6445.5</v>
      </c>
      <c r="BL12" s="29">
        <v>6445.5</v>
      </c>
      <c r="BM12" s="29">
        <v>3559.3</v>
      </c>
      <c r="BN12" s="29"/>
      <c r="BO12" s="29"/>
      <c r="BP12" s="29"/>
      <c r="BQ12" s="29">
        <v>7129.3</v>
      </c>
      <c r="BR12" s="29">
        <v>7129.3</v>
      </c>
      <c r="BS12" s="29">
        <v>7129.3</v>
      </c>
      <c r="BT12" s="29"/>
      <c r="BU12" s="29">
        <v>3050.4</v>
      </c>
      <c r="BV12" s="29">
        <v>0</v>
      </c>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v>95.8</v>
      </c>
      <c r="CV12" s="29">
        <v>95.8</v>
      </c>
      <c r="CW12" s="29">
        <v>95.8</v>
      </c>
      <c r="CX12" s="29"/>
      <c r="CY12" s="29"/>
      <c r="CZ12" s="29"/>
      <c r="DA12" s="29"/>
      <c r="DB12" s="29"/>
      <c r="DC12" s="29"/>
      <c r="DD12" s="29"/>
      <c r="DE12" s="29"/>
      <c r="DF12" s="29"/>
      <c r="DG12" s="29"/>
      <c r="DH12" s="29"/>
      <c r="DI12" s="29"/>
      <c r="DJ12" s="29">
        <v>608</v>
      </c>
      <c r="DK12" s="29">
        <v>608</v>
      </c>
      <c r="DL12" s="29">
        <v>608</v>
      </c>
      <c r="DM12" s="29"/>
      <c r="DN12" s="29"/>
      <c r="DO12" s="29"/>
      <c r="DP12" s="29">
        <v>0</v>
      </c>
      <c r="DQ12" s="29"/>
      <c r="DR12" s="29"/>
      <c r="DS12" s="29"/>
      <c r="DT12" s="29"/>
      <c r="DU12" s="29"/>
      <c r="DV12" s="29"/>
      <c r="DW12" s="29">
        <v>9563.5</v>
      </c>
      <c r="DX12" s="29">
        <v>5732.4</v>
      </c>
      <c r="DY12" s="29"/>
      <c r="DZ12" s="29">
        <v>150</v>
      </c>
      <c r="EA12" s="29">
        <v>150</v>
      </c>
      <c r="EB12" s="29"/>
      <c r="EC12" s="29"/>
      <c r="ED12" s="29"/>
      <c r="EE12" s="29"/>
      <c r="EF12" s="29">
        <v>3476.5</v>
      </c>
      <c r="EG12" s="29">
        <v>3476.5</v>
      </c>
      <c r="EH12" s="29"/>
      <c r="EI12" s="29"/>
      <c r="EJ12" s="29"/>
      <c r="EK12" s="29"/>
      <c r="EL12" s="29"/>
      <c r="EM12" s="29"/>
      <c r="EN12" s="29"/>
      <c r="EO12" s="29"/>
      <c r="EP12" s="29"/>
      <c r="EQ12" s="29"/>
      <c r="ER12" s="29"/>
      <c r="ES12" s="29"/>
      <c r="ET12" s="29"/>
      <c r="EU12" s="29">
        <v>1050</v>
      </c>
      <c r="EV12" s="29"/>
      <c r="EW12" s="29"/>
      <c r="EX12" s="29">
        <v>2712.6</v>
      </c>
      <c r="EY12" s="29"/>
      <c r="EZ12" s="29"/>
      <c r="FA12" s="29"/>
      <c r="FB12" s="29"/>
      <c r="FC12" s="29"/>
      <c r="FD12" s="29"/>
      <c r="FE12" s="29"/>
      <c r="FF12" s="29"/>
      <c r="FG12" s="29"/>
      <c r="FH12" s="29"/>
      <c r="FI12" s="29"/>
      <c r="FJ12" s="29"/>
      <c r="FK12" s="29"/>
      <c r="FL12" s="29"/>
      <c r="FM12" s="29"/>
      <c r="FN12" s="29"/>
      <c r="FO12" s="29"/>
      <c r="FP12" s="29"/>
      <c r="FQ12" s="29"/>
      <c r="FR12" s="29">
        <v>5630.5</v>
      </c>
      <c r="FS12" s="29">
        <v>5630.5</v>
      </c>
      <c r="FT12" s="29">
        <v>906.3</v>
      </c>
      <c r="FU12" s="29">
        <v>14193.1</v>
      </c>
      <c r="FV12" s="29">
        <v>13120.1</v>
      </c>
      <c r="FW12" s="29">
        <v>7390.6</v>
      </c>
      <c r="FX12" s="29"/>
      <c r="FY12" s="29">
        <v>2664.5</v>
      </c>
      <c r="FZ12" s="29">
        <v>1593</v>
      </c>
      <c r="GA12" s="29">
        <v>12487.2</v>
      </c>
      <c r="GB12" s="29">
        <v>12104.7</v>
      </c>
      <c r="GC12" s="29">
        <v>0</v>
      </c>
      <c r="GD12" s="29"/>
      <c r="GE12" s="29"/>
      <c r="GF12" s="29"/>
      <c r="GG12" s="29"/>
      <c r="GH12" s="29"/>
      <c r="GI12" s="29"/>
      <c r="GJ12" s="29"/>
      <c r="GK12" s="29"/>
      <c r="GL12" s="29"/>
      <c r="GM12" s="29"/>
      <c r="GN12" s="29"/>
      <c r="GO12" s="29"/>
      <c r="GP12" s="29">
        <v>551.29999999999995</v>
      </c>
      <c r="GQ12" s="29">
        <v>554.1</v>
      </c>
      <c r="GR12" s="29">
        <v>549.9</v>
      </c>
      <c r="GS12" s="29"/>
      <c r="GT12" s="29">
        <v>2525.1</v>
      </c>
      <c r="GU12" s="29">
        <v>1683.4</v>
      </c>
      <c r="GV12" s="29">
        <v>49.9</v>
      </c>
      <c r="GW12" s="29">
        <v>49.9</v>
      </c>
      <c r="GX12" s="29">
        <v>0</v>
      </c>
      <c r="GY12" s="29"/>
      <c r="GZ12" s="29"/>
      <c r="HA12" s="29"/>
      <c r="HB12" s="29"/>
      <c r="HC12" s="29">
        <v>10048.9</v>
      </c>
      <c r="HD12" s="29"/>
      <c r="HE12" s="29"/>
      <c r="HF12" s="29">
        <v>7908.1</v>
      </c>
      <c r="HG12" s="29"/>
      <c r="HH12" s="29"/>
      <c r="HI12" s="29">
        <v>403.4</v>
      </c>
      <c r="HJ12" s="29"/>
      <c r="HK12" s="29"/>
      <c r="HL12" s="29">
        <v>9734.2999999999993</v>
      </c>
      <c r="HM12" s="29">
        <v>6454.6</v>
      </c>
      <c r="HN12" s="29"/>
      <c r="HO12" s="29"/>
      <c r="HP12" s="29"/>
      <c r="HQ12" s="29">
        <v>7369.9</v>
      </c>
      <c r="HR12" s="29">
        <v>7369.9</v>
      </c>
      <c r="HS12" s="29"/>
      <c r="HT12" s="29">
        <v>1130.7</v>
      </c>
      <c r="HU12" s="29">
        <v>1130.7</v>
      </c>
      <c r="HV12" s="29">
        <v>1130.7</v>
      </c>
      <c r="HW12" s="29"/>
      <c r="HX12" s="29"/>
      <c r="HY12" s="29"/>
      <c r="HZ12" s="29">
        <v>12088.6</v>
      </c>
      <c r="IA12" s="29">
        <v>12088.6</v>
      </c>
      <c r="IB12" s="29">
        <v>12088.6</v>
      </c>
    </row>
    <row r="13" spans="1:236" ht="14.25" customHeight="1">
      <c r="A13" s="33">
        <v>7</v>
      </c>
      <c r="B13" s="34" t="s">
        <v>10</v>
      </c>
      <c r="C13" s="29">
        <f t="shared" si="2"/>
        <v>85690.4</v>
      </c>
      <c r="D13" s="29">
        <f t="shared" si="3"/>
        <v>148793.40000000005</v>
      </c>
      <c r="E13" s="29">
        <f t="shared" si="4"/>
        <v>49574.1</v>
      </c>
      <c r="F13" s="29">
        <v>17947.8</v>
      </c>
      <c r="G13" s="29">
        <v>20642.400000000001</v>
      </c>
      <c r="H13" s="29">
        <v>0</v>
      </c>
      <c r="I13" s="29">
        <v>12707.5</v>
      </c>
      <c r="J13" s="29">
        <v>12707.5</v>
      </c>
      <c r="K13" s="29">
        <v>9261.2000000000007</v>
      </c>
      <c r="L13" s="29">
        <v>9956.7000000000007</v>
      </c>
      <c r="M13" s="29">
        <v>25548.7</v>
      </c>
      <c r="N13" s="29">
        <v>0</v>
      </c>
      <c r="O13" s="29">
        <v>4531.1000000000004</v>
      </c>
      <c r="P13" s="29">
        <v>4531.1000000000004</v>
      </c>
      <c r="Q13" s="29">
        <v>3512.1</v>
      </c>
      <c r="R13" s="29"/>
      <c r="S13" s="29"/>
      <c r="T13" s="29"/>
      <c r="U13" s="29">
        <v>1741.9</v>
      </c>
      <c r="V13" s="29">
        <v>1741.9</v>
      </c>
      <c r="W13" s="29">
        <v>0</v>
      </c>
      <c r="X13" s="42"/>
      <c r="Y13" s="29"/>
      <c r="Z13" s="29"/>
      <c r="AA13" s="29"/>
      <c r="AB13" s="29"/>
      <c r="AC13" s="29"/>
      <c r="AD13" s="29"/>
      <c r="AE13" s="29"/>
      <c r="AF13" s="29"/>
      <c r="AG13" s="29"/>
      <c r="AH13" s="29"/>
      <c r="AI13" s="29"/>
      <c r="AJ13" s="29"/>
      <c r="AK13" s="29">
        <v>4759.8999999999996</v>
      </c>
      <c r="AL13" s="29">
        <v>0</v>
      </c>
      <c r="AM13" s="29"/>
      <c r="AN13" s="29"/>
      <c r="AO13" s="29"/>
      <c r="AP13" s="29"/>
      <c r="AQ13" s="29"/>
      <c r="AR13" s="29"/>
      <c r="AS13" s="29"/>
      <c r="AT13" s="29"/>
      <c r="AU13" s="29"/>
      <c r="AV13" s="29"/>
      <c r="AW13" s="29"/>
      <c r="AX13" s="29"/>
      <c r="AY13" s="29"/>
      <c r="AZ13" s="29">
        <v>15818.4</v>
      </c>
      <c r="BA13" s="29">
        <v>5648.4</v>
      </c>
      <c r="BB13" s="29"/>
      <c r="BC13" s="29"/>
      <c r="BD13" s="29"/>
      <c r="BE13" s="29"/>
      <c r="BF13" s="29"/>
      <c r="BG13" s="29"/>
      <c r="BH13" s="29"/>
      <c r="BI13" s="29"/>
      <c r="BJ13" s="29"/>
      <c r="BK13" s="29">
        <v>5722.3</v>
      </c>
      <c r="BL13" s="29">
        <v>5722.3</v>
      </c>
      <c r="BM13" s="29">
        <v>5722.3</v>
      </c>
      <c r="BN13" s="29"/>
      <c r="BO13" s="29">
        <v>9548.4</v>
      </c>
      <c r="BP13" s="29">
        <v>0</v>
      </c>
      <c r="BQ13" s="29">
        <v>10418.299999999999</v>
      </c>
      <c r="BR13" s="29">
        <v>10418.299999999999</v>
      </c>
      <c r="BS13" s="29">
        <v>10418.299999999999</v>
      </c>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v>48</v>
      </c>
      <c r="DK13" s="29">
        <v>48</v>
      </c>
      <c r="DL13" s="29">
        <v>48</v>
      </c>
      <c r="DM13" s="29"/>
      <c r="DN13" s="29">
        <v>1107.5999999999999</v>
      </c>
      <c r="DO13" s="29"/>
      <c r="DP13" s="29">
        <v>0</v>
      </c>
      <c r="DQ13" s="29"/>
      <c r="DR13" s="29"/>
      <c r="DS13" s="29"/>
      <c r="DT13" s="29"/>
      <c r="DU13" s="29"/>
      <c r="DV13" s="29"/>
      <c r="DW13" s="29"/>
      <c r="DX13" s="29"/>
      <c r="DY13" s="29"/>
      <c r="DZ13" s="29">
        <v>300</v>
      </c>
      <c r="EA13" s="29">
        <v>300</v>
      </c>
      <c r="EB13" s="29"/>
      <c r="EC13" s="29"/>
      <c r="ED13" s="29"/>
      <c r="EE13" s="29"/>
      <c r="EF13" s="29">
        <v>2492.1</v>
      </c>
      <c r="EG13" s="29">
        <v>2492.1</v>
      </c>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v>2412.8000000000002</v>
      </c>
      <c r="FS13" s="29">
        <v>2412.8000000000002</v>
      </c>
      <c r="FT13" s="29">
        <v>234</v>
      </c>
      <c r="FU13" s="29">
        <v>7414.7</v>
      </c>
      <c r="FV13" s="29">
        <v>6492.8</v>
      </c>
      <c r="FW13" s="29">
        <v>2915.3</v>
      </c>
      <c r="FX13" s="29"/>
      <c r="FY13" s="29">
        <v>2664.5</v>
      </c>
      <c r="FZ13" s="29">
        <v>0</v>
      </c>
      <c r="GA13" s="29">
        <v>3121.9</v>
      </c>
      <c r="GB13" s="29">
        <v>3026.2</v>
      </c>
      <c r="GC13" s="29">
        <v>0</v>
      </c>
      <c r="GD13" s="29"/>
      <c r="GE13" s="29"/>
      <c r="GF13" s="29"/>
      <c r="GG13" s="29"/>
      <c r="GH13" s="29"/>
      <c r="GI13" s="29"/>
      <c r="GJ13" s="29"/>
      <c r="GK13" s="29"/>
      <c r="GL13" s="29"/>
      <c r="GM13" s="29"/>
      <c r="GN13" s="29"/>
      <c r="GO13" s="29"/>
      <c r="GP13" s="29">
        <v>551.29999999999995</v>
      </c>
      <c r="GQ13" s="29">
        <v>554.1</v>
      </c>
      <c r="GR13" s="29">
        <v>554.1</v>
      </c>
      <c r="GS13" s="29"/>
      <c r="GT13" s="29">
        <v>1895.4</v>
      </c>
      <c r="GU13" s="29">
        <v>672.1</v>
      </c>
      <c r="GV13" s="29">
        <v>1319.9</v>
      </c>
      <c r="GW13" s="29">
        <v>1319.9</v>
      </c>
      <c r="GX13" s="29">
        <v>0</v>
      </c>
      <c r="GY13" s="29"/>
      <c r="GZ13" s="29"/>
      <c r="HA13" s="29"/>
      <c r="HB13" s="29"/>
      <c r="HC13" s="29">
        <v>3965.2</v>
      </c>
      <c r="HD13" s="29"/>
      <c r="HE13" s="29"/>
      <c r="HF13" s="29">
        <v>3120.5</v>
      </c>
      <c r="HG13" s="29"/>
      <c r="HH13" s="29"/>
      <c r="HI13" s="29">
        <v>159.19999999999999</v>
      </c>
      <c r="HJ13" s="29"/>
      <c r="HK13" s="29"/>
      <c r="HL13" s="29"/>
      <c r="HM13" s="29"/>
      <c r="HN13" s="29"/>
      <c r="HO13" s="29"/>
      <c r="HP13" s="29"/>
      <c r="HQ13" s="29"/>
      <c r="HR13" s="29"/>
      <c r="HS13" s="29"/>
      <c r="HT13" s="29">
        <v>603.20000000000005</v>
      </c>
      <c r="HU13" s="29">
        <v>603.20000000000005</v>
      </c>
      <c r="HV13" s="29">
        <v>603.20000000000005</v>
      </c>
      <c r="HW13" s="29"/>
      <c r="HX13" s="29"/>
      <c r="HY13" s="29"/>
      <c r="HZ13" s="29">
        <v>7193</v>
      </c>
      <c r="IA13" s="29">
        <v>7193</v>
      </c>
      <c r="IB13" s="29">
        <v>7193</v>
      </c>
    </row>
    <row r="14" spans="1:236" ht="14">
      <c r="A14" s="33">
        <v>8</v>
      </c>
      <c r="B14" s="34" t="s">
        <v>11</v>
      </c>
      <c r="C14" s="29">
        <f t="shared" si="2"/>
        <v>136248.00000000003</v>
      </c>
      <c r="D14" s="29">
        <f t="shared" si="3"/>
        <v>198397.99999999997</v>
      </c>
      <c r="E14" s="29">
        <f t="shared" si="4"/>
        <v>51554</v>
      </c>
      <c r="F14" s="29">
        <v>13584.1</v>
      </c>
      <c r="G14" s="29">
        <v>13584.1</v>
      </c>
      <c r="H14" s="29">
        <v>906.4</v>
      </c>
      <c r="I14" s="29">
        <v>10865.3</v>
      </c>
      <c r="J14" s="29">
        <v>10865.3</v>
      </c>
      <c r="K14" s="29">
        <v>7088.8</v>
      </c>
      <c r="L14" s="29">
        <v>7417.7</v>
      </c>
      <c r="M14" s="29">
        <v>7902.8</v>
      </c>
      <c r="N14" s="29">
        <v>485.1</v>
      </c>
      <c r="O14" s="29">
        <v>2656.7</v>
      </c>
      <c r="P14" s="29">
        <v>2656.7</v>
      </c>
      <c r="Q14" s="29">
        <v>2046.7</v>
      </c>
      <c r="R14" s="29"/>
      <c r="S14" s="29"/>
      <c r="T14" s="29"/>
      <c r="U14" s="29">
        <v>825.8</v>
      </c>
      <c r="V14" s="29">
        <v>825.8</v>
      </c>
      <c r="W14" s="29">
        <v>0</v>
      </c>
      <c r="X14" s="42"/>
      <c r="Y14" s="29"/>
      <c r="Z14" s="29"/>
      <c r="AA14" s="29"/>
      <c r="AB14" s="29"/>
      <c r="AC14" s="29"/>
      <c r="AD14" s="29"/>
      <c r="AE14" s="29"/>
      <c r="AF14" s="29"/>
      <c r="AG14" s="29"/>
      <c r="AH14" s="29"/>
      <c r="AI14" s="29"/>
      <c r="AJ14" s="29"/>
      <c r="AK14" s="29">
        <v>18640.8</v>
      </c>
      <c r="AL14" s="29">
        <v>2219.9</v>
      </c>
      <c r="AM14" s="29">
        <v>3975.1</v>
      </c>
      <c r="AN14" s="29"/>
      <c r="AO14" s="29">
        <v>0</v>
      </c>
      <c r="AP14" s="29"/>
      <c r="AQ14" s="29"/>
      <c r="AR14" s="29"/>
      <c r="AS14" s="29"/>
      <c r="AT14" s="29"/>
      <c r="AU14" s="29"/>
      <c r="AV14" s="29"/>
      <c r="AW14" s="29"/>
      <c r="AX14" s="29"/>
      <c r="AY14" s="29"/>
      <c r="AZ14" s="29">
        <v>1473.1</v>
      </c>
      <c r="BA14" s="29">
        <v>0</v>
      </c>
      <c r="BB14" s="29"/>
      <c r="BC14" s="29"/>
      <c r="BD14" s="29"/>
      <c r="BE14" s="29"/>
      <c r="BF14" s="29"/>
      <c r="BG14" s="29"/>
      <c r="BH14" s="29"/>
      <c r="BI14" s="29"/>
      <c r="BJ14" s="29"/>
      <c r="BK14" s="29">
        <v>5181.2</v>
      </c>
      <c r="BL14" s="29">
        <v>5181.2</v>
      </c>
      <c r="BM14" s="29">
        <v>0</v>
      </c>
      <c r="BN14" s="29"/>
      <c r="BO14" s="29"/>
      <c r="BP14" s="29"/>
      <c r="BQ14" s="29">
        <v>6559</v>
      </c>
      <c r="BR14" s="29">
        <v>6559</v>
      </c>
      <c r="BS14" s="29">
        <v>6559</v>
      </c>
      <c r="BT14" s="29"/>
      <c r="BU14" s="29"/>
      <c r="BV14" s="29"/>
      <c r="BW14" s="29"/>
      <c r="BX14" s="29"/>
      <c r="BY14" s="29"/>
      <c r="BZ14" s="29">
        <v>6154.7</v>
      </c>
      <c r="CA14" s="29">
        <v>10240.200000000001</v>
      </c>
      <c r="CB14" s="29">
        <v>0</v>
      </c>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v>67</v>
      </c>
      <c r="DK14" s="29">
        <v>67</v>
      </c>
      <c r="DL14" s="29">
        <v>67</v>
      </c>
      <c r="DM14" s="29"/>
      <c r="DN14" s="29"/>
      <c r="DO14" s="29"/>
      <c r="DP14" s="29">
        <v>5212.5</v>
      </c>
      <c r="DQ14" s="29"/>
      <c r="DR14" s="29"/>
      <c r="DS14" s="29"/>
      <c r="DT14" s="29">
        <v>5212.5</v>
      </c>
      <c r="DU14" s="29">
        <v>2812</v>
      </c>
      <c r="DV14" s="29"/>
      <c r="DW14" s="29"/>
      <c r="DX14" s="29"/>
      <c r="DY14" s="29"/>
      <c r="DZ14" s="29">
        <v>300</v>
      </c>
      <c r="EA14" s="29">
        <v>300</v>
      </c>
      <c r="EB14" s="29"/>
      <c r="EC14" s="29"/>
      <c r="ED14" s="29"/>
      <c r="EE14" s="29"/>
      <c r="EF14" s="29">
        <v>3908.5</v>
      </c>
      <c r="EG14" s="29">
        <v>3908.5</v>
      </c>
      <c r="EH14" s="29"/>
      <c r="EI14" s="29"/>
      <c r="EJ14" s="29"/>
      <c r="EK14" s="29"/>
      <c r="EL14" s="29">
        <v>22780.6</v>
      </c>
      <c r="EM14" s="29">
        <v>4556.1000000000004</v>
      </c>
      <c r="EN14" s="29"/>
      <c r="EO14" s="29"/>
      <c r="EP14" s="29"/>
      <c r="EQ14" s="29"/>
      <c r="ER14" s="29"/>
      <c r="ES14" s="29"/>
      <c r="ET14" s="29"/>
      <c r="EU14" s="29"/>
      <c r="EV14" s="29"/>
      <c r="EW14" s="29"/>
      <c r="EX14" s="29"/>
      <c r="EY14" s="29"/>
      <c r="EZ14" s="29">
        <v>29933.1</v>
      </c>
      <c r="FA14" s="29">
        <v>29933.1</v>
      </c>
      <c r="FB14" s="29">
        <v>0</v>
      </c>
      <c r="FC14" s="29"/>
      <c r="FD14" s="29"/>
      <c r="FE14" s="29"/>
      <c r="FF14" s="29"/>
      <c r="FG14" s="29"/>
      <c r="FH14" s="29"/>
      <c r="FI14" s="29"/>
      <c r="FJ14" s="29"/>
      <c r="FK14" s="29"/>
      <c r="FL14" s="29"/>
      <c r="FM14" s="29"/>
      <c r="FN14" s="29"/>
      <c r="FO14" s="29"/>
      <c r="FP14" s="29"/>
      <c r="FQ14" s="29"/>
      <c r="FR14" s="29">
        <v>5657.2</v>
      </c>
      <c r="FS14" s="29">
        <v>5657.2</v>
      </c>
      <c r="FT14" s="29">
        <v>474.6</v>
      </c>
      <c r="FU14" s="29">
        <v>11718.1</v>
      </c>
      <c r="FV14" s="29">
        <v>10786.5</v>
      </c>
      <c r="FW14" s="29">
        <v>4835.5</v>
      </c>
      <c r="FX14" s="29"/>
      <c r="FY14" s="29"/>
      <c r="FZ14" s="29"/>
      <c r="GA14" s="29">
        <v>6243.6</v>
      </c>
      <c r="GB14" s="29">
        <v>6052.3</v>
      </c>
      <c r="GC14" s="29">
        <v>0</v>
      </c>
      <c r="GD14" s="29"/>
      <c r="GE14" s="29"/>
      <c r="GF14" s="29"/>
      <c r="GG14" s="29"/>
      <c r="GH14" s="29"/>
      <c r="GI14" s="29"/>
      <c r="GJ14" s="29"/>
      <c r="GK14" s="29"/>
      <c r="GL14" s="29"/>
      <c r="GM14" s="29"/>
      <c r="GN14" s="29"/>
      <c r="GO14" s="29"/>
      <c r="GP14" s="29">
        <v>0</v>
      </c>
      <c r="GQ14" s="29"/>
      <c r="GR14" s="29"/>
      <c r="GS14" s="29"/>
      <c r="GT14" s="29">
        <v>1763.1</v>
      </c>
      <c r="GU14" s="29">
        <v>587.70000000000005</v>
      </c>
      <c r="GV14" s="29">
        <v>319.8</v>
      </c>
      <c r="GW14" s="29">
        <v>319.8</v>
      </c>
      <c r="GX14" s="29">
        <v>0</v>
      </c>
      <c r="GY14" s="29"/>
      <c r="GZ14" s="29"/>
      <c r="HA14" s="29"/>
      <c r="HB14" s="29"/>
      <c r="HC14" s="29">
        <v>5394.3</v>
      </c>
      <c r="HD14" s="29"/>
      <c r="HE14" s="29"/>
      <c r="HF14" s="29">
        <v>4245.1000000000004</v>
      </c>
      <c r="HG14" s="29"/>
      <c r="HH14" s="29"/>
      <c r="HI14" s="29">
        <v>216.6</v>
      </c>
      <c r="HJ14" s="29"/>
      <c r="HK14" s="29"/>
      <c r="HL14" s="29">
        <v>3955.3</v>
      </c>
      <c r="HM14" s="29">
        <v>2192.1</v>
      </c>
      <c r="HN14" s="29"/>
      <c r="HO14" s="29"/>
      <c r="HP14" s="29"/>
      <c r="HQ14" s="29">
        <v>9468.2999999999993</v>
      </c>
      <c r="HR14" s="29">
        <v>9468.2999999999993</v>
      </c>
      <c r="HS14" s="29">
        <v>2105.8000000000002</v>
      </c>
      <c r="HT14" s="29">
        <v>958.6</v>
      </c>
      <c r="HU14" s="29">
        <v>958.6</v>
      </c>
      <c r="HV14" s="29">
        <v>958.6</v>
      </c>
      <c r="HW14" s="29"/>
      <c r="HX14" s="29"/>
      <c r="HY14" s="29"/>
      <c r="HZ14" s="29">
        <v>9450.2000000000007</v>
      </c>
      <c r="IA14" s="29">
        <v>9450.2000000000007</v>
      </c>
      <c r="IB14" s="29">
        <v>9450.2000000000007</v>
      </c>
    </row>
    <row r="15" spans="1:236" ht="12.75" customHeight="1">
      <c r="A15" s="33">
        <v>9</v>
      </c>
      <c r="B15" s="34" t="s">
        <v>12</v>
      </c>
      <c r="C15" s="29">
        <f t="shared" si="2"/>
        <v>97138.200000000012</v>
      </c>
      <c r="D15" s="29">
        <f t="shared" si="3"/>
        <v>149033.90000000002</v>
      </c>
      <c r="E15" s="29">
        <f t="shared" si="4"/>
        <v>45832.000000000007</v>
      </c>
      <c r="F15" s="29">
        <v>17655.7</v>
      </c>
      <c r="G15" s="29">
        <v>28785.599999999999</v>
      </c>
      <c r="H15" s="29">
        <v>11129.9</v>
      </c>
      <c r="I15" s="29">
        <v>15921.9</v>
      </c>
      <c r="J15" s="29">
        <v>15921.9</v>
      </c>
      <c r="K15" s="29">
        <v>10147.299999999999</v>
      </c>
      <c r="L15" s="29">
        <v>5211</v>
      </c>
      <c r="M15" s="29">
        <v>5211</v>
      </c>
      <c r="N15" s="29">
        <v>0</v>
      </c>
      <c r="O15" s="29">
        <v>2587.1999999999998</v>
      </c>
      <c r="P15" s="29">
        <v>2587.1999999999998</v>
      </c>
      <c r="Q15" s="29">
        <v>2476.6999999999998</v>
      </c>
      <c r="R15" s="29"/>
      <c r="S15" s="29"/>
      <c r="T15" s="29"/>
      <c r="U15" s="29">
        <v>953.1</v>
      </c>
      <c r="V15" s="29">
        <v>953.1</v>
      </c>
      <c r="W15" s="29">
        <v>0</v>
      </c>
      <c r="X15" s="42"/>
      <c r="Y15" s="29"/>
      <c r="Z15" s="29"/>
      <c r="AA15" s="29"/>
      <c r="AB15" s="29"/>
      <c r="AC15" s="29"/>
      <c r="AD15" s="29"/>
      <c r="AE15" s="29"/>
      <c r="AF15" s="29"/>
      <c r="AG15" s="29"/>
      <c r="AH15" s="29"/>
      <c r="AI15" s="29"/>
      <c r="AJ15" s="29"/>
      <c r="AK15" s="29">
        <v>19167.3</v>
      </c>
      <c r="AL15" s="29">
        <v>0</v>
      </c>
      <c r="AM15" s="29">
        <v>3148.4</v>
      </c>
      <c r="AN15" s="29">
        <v>3148.4</v>
      </c>
      <c r="AO15" s="29">
        <v>0</v>
      </c>
      <c r="AP15" s="29"/>
      <c r="AQ15" s="29"/>
      <c r="AR15" s="29"/>
      <c r="AS15" s="29"/>
      <c r="AT15" s="29"/>
      <c r="AU15" s="29"/>
      <c r="AV15" s="29"/>
      <c r="AW15" s="29"/>
      <c r="AX15" s="29"/>
      <c r="AY15" s="29"/>
      <c r="AZ15" s="29">
        <v>11552.1</v>
      </c>
      <c r="BA15" s="29">
        <v>0</v>
      </c>
      <c r="BB15" s="29"/>
      <c r="BC15" s="29"/>
      <c r="BD15" s="29"/>
      <c r="BE15" s="29"/>
      <c r="BF15" s="29"/>
      <c r="BG15" s="29"/>
      <c r="BH15" s="29"/>
      <c r="BI15" s="29"/>
      <c r="BJ15" s="29"/>
      <c r="BK15" s="29">
        <v>3820.1</v>
      </c>
      <c r="BL15" s="29">
        <v>3820.1</v>
      </c>
      <c r="BM15" s="29">
        <v>3811.2</v>
      </c>
      <c r="BN15" s="29"/>
      <c r="BO15" s="29"/>
      <c r="BP15" s="29"/>
      <c r="BQ15" s="29">
        <v>6654</v>
      </c>
      <c r="BR15" s="29">
        <v>6654</v>
      </c>
      <c r="BS15" s="29">
        <v>6583.3</v>
      </c>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v>55</v>
      </c>
      <c r="DK15" s="29">
        <v>55</v>
      </c>
      <c r="DL15" s="29">
        <v>55</v>
      </c>
      <c r="DM15" s="29"/>
      <c r="DN15" s="29"/>
      <c r="DO15" s="29"/>
      <c r="DP15" s="29">
        <v>5815.2</v>
      </c>
      <c r="DQ15" s="29"/>
      <c r="DR15" s="29"/>
      <c r="DS15" s="29"/>
      <c r="DT15" s="29">
        <v>5815.2</v>
      </c>
      <c r="DU15" s="29">
        <v>0</v>
      </c>
      <c r="DV15" s="29"/>
      <c r="DW15" s="29">
        <v>592.4</v>
      </c>
      <c r="DX15" s="29">
        <v>395.6</v>
      </c>
      <c r="DY15" s="29"/>
      <c r="DZ15" s="29">
        <v>75</v>
      </c>
      <c r="EA15" s="29">
        <v>75</v>
      </c>
      <c r="EB15" s="29"/>
      <c r="EC15" s="29"/>
      <c r="ED15" s="29"/>
      <c r="EE15" s="29"/>
      <c r="EF15" s="29">
        <v>1670.5</v>
      </c>
      <c r="EG15" s="29">
        <v>1670.5</v>
      </c>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v>16300.4</v>
      </c>
      <c r="FM15" s="29">
        <v>16300.4</v>
      </c>
      <c r="FN15" s="29">
        <v>0</v>
      </c>
      <c r="FO15" s="29"/>
      <c r="FP15" s="29"/>
      <c r="FQ15" s="29"/>
      <c r="FR15" s="29">
        <v>2068.1</v>
      </c>
      <c r="FS15" s="29">
        <v>2068.1</v>
      </c>
      <c r="FT15" s="29">
        <v>236.8</v>
      </c>
      <c r="FU15" s="29">
        <v>6499.1</v>
      </c>
      <c r="FV15" s="29">
        <v>5471.8</v>
      </c>
      <c r="FW15" s="29">
        <v>2434.4</v>
      </c>
      <c r="FX15" s="29"/>
      <c r="FY15" s="29"/>
      <c r="FZ15" s="29"/>
      <c r="GA15" s="29">
        <v>3121.8</v>
      </c>
      <c r="GB15" s="29">
        <v>3026.2</v>
      </c>
      <c r="GC15" s="29">
        <v>0</v>
      </c>
      <c r="GD15" s="29"/>
      <c r="GE15" s="29"/>
      <c r="GF15" s="29"/>
      <c r="GG15" s="29"/>
      <c r="GH15" s="29"/>
      <c r="GI15" s="29"/>
      <c r="GJ15" s="29"/>
      <c r="GK15" s="29"/>
      <c r="GL15" s="29"/>
      <c r="GM15" s="29"/>
      <c r="GN15" s="29"/>
      <c r="GO15" s="29"/>
      <c r="GP15" s="29">
        <v>551.29999999999995</v>
      </c>
      <c r="GQ15" s="29">
        <v>554.1</v>
      </c>
      <c r="GR15" s="29">
        <v>474.3</v>
      </c>
      <c r="GS15" s="29"/>
      <c r="GT15" s="29">
        <v>616.5</v>
      </c>
      <c r="GU15" s="29">
        <v>205.5</v>
      </c>
      <c r="GV15" s="29">
        <v>639.1</v>
      </c>
      <c r="GW15" s="29">
        <v>639.1</v>
      </c>
      <c r="GX15" s="29">
        <v>0</v>
      </c>
      <c r="GY15" s="29">
        <v>0.3</v>
      </c>
      <c r="GZ15" s="29">
        <v>425.1</v>
      </c>
      <c r="HA15" s="29">
        <v>0</v>
      </c>
      <c r="HB15" s="29"/>
      <c r="HC15" s="29">
        <v>4262.1000000000004</v>
      </c>
      <c r="HD15" s="29"/>
      <c r="HE15" s="29"/>
      <c r="HF15" s="29">
        <v>3354.1</v>
      </c>
      <c r="HG15" s="29"/>
      <c r="HH15" s="29"/>
      <c r="HI15" s="29">
        <v>171.1</v>
      </c>
      <c r="HJ15" s="29"/>
      <c r="HK15" s="29"/>
      <c r="HL15" s="29"/>
      <c r="HM15" s="29"/>
      <c r="HN15" s="29"/>
      <c r="HO15" s="29"/>
      <c r="HP15" s="29"/>
      <c r="HQ15" s="29"/>
      <c r="HR15" s="29"/>
      <c r="HS15" s="29"/>
      <c r="HT15" s="29">
        <v>693.2</v>
      </c>
      <c r="HU15" s="29">
        <v>693.2</v>
      </c>
      <c r="HV15" s="29">
        <v>693.2</v>
      </c>
      <c r="HW15" s="29"/>
      <c r="HX15" s="29"/>
      <c r="HY15" s="29"/>
      <c r="HZ15" s="29">
        <v>5443.3</v>
      </c>
      <c r="IA15" s="29">
        <v>5443.3</v>
      </c>
      <c r="IB15" s="29">
        <v>5443.3</v>
      </c>
    </row>
    <row r="16" spans="1:236" ht="14">
      <c r="A16" s="33">
        <v>10</v>
      </c>
      <c r="B16" s="34" t="s">
        <v>13</v>
      </c>
      <c r="C16" s="29">
        <f t="shared" si="2"/>
        <v>81827.199999999983</v>
      </c>
      <c r="D16" s="29">
        <f t="shared" si="3"/>
        <v>208094.49999999997</v>
      </c>
      <c r="E16" s="29">
        <f t="shared" si="4"/>
        <v>53771.7</v>
      </c>
      <c r="F16" s="29">
        <v>13693.7</v>
      </c>
      <c r="G16" s="29">
        <v>13693.7</v>
      </c>
      <c r="H16" s="29">
        <v>209.2</v>
      </c>
      <c r="I16" s="29">
        <v>13985.7</v>
      </c>
      <c r="J16" s="29">
        <v>13985.7</v>
      </c>
      <c r="K16" s="29">
        <v>7190</v>
      </c>
      <c r="L16" s="29">
        <v>8538.7999999999993</v>
      </c>
      <c r="M16" s="29">
        <v>8538.7999999999993</v>
      </c>
      <c r="N16" s="29">
        <v>314</v>
      </c>
      <c r="O16" s="29">
        <v>3453.4</v>
      </c>
      <c r="P16" s="29">
        <v>3453.4</v>
      </c>
      <c r="Q16" s="29">
        <v>2892.5</v>
      </c>
      <c r="R16" s="29"/>
      <c r="S16" s="29"/>
      <c r="T16" s="29"/>
      <c r="U16" s="29">
        <v>364.7</v>
      </c>
      <c r="V16" s="29">
        <v>364.7</v>
      </c>
      <c r="W16" s="29">
        <v>0</v>
      </c>
      <c r="X16" s="42"/>
      <c r="Y16" s="29"/>
      <c r="Z16" s="29"/>
      <c r="AA16" s="29"/>
      <c r="AB16" s="29"/>
      <c r="AC16" s="29"/>
      <c r="AD16" s="29"/>
      <c r="AE16" s="29"/>
      <c r="AF16" s="29"/>
      <c r="AG16" s="29"/>
      <c r="AH16" s="29"/>
      <c r="AI16" s="29"/>
      <c r="AJ16" s="29"/>
      <c r="AK16" s="29">
        <v>56876.2</v>
      </c>
      <c r="AL16" s="29">
        <v>8379.9</v>
      </c>
      <c r="AM16" s="29"/>
      <c r="AN16" s="29"/>
      <c r="AO16" s="29"/>
      <c r="AP16" s="29"/>
      <c r="AQ16" s="29"/>
      <c r="AR16" s="29"/>
      <c r="AS16" s="29"/>
      <c r="AT16" s="29"/>
      <c r="AU16" s="29"/>
      <c r="AV16" s="29"/>
      <c r="AW16" s="29"/>
      <c r="AX16" s="29"/>
      <c r="AY16" s="29"/>
      <c r="AZ16" s="29"/>
      <c r="BA16" s="29"/>
      <c r="BB16" s="29"/>
      <c r="BC16" s="29">
        <v>8770.7000000000007</v>
      </c>
      <c r="BD16" s="29">
        <v>0</v>
      </c>
      <c r="BE16" s="29"/>
      <c r="BF16" s="29">
        <v>9090</v>
      </c>
      <c r="BG16" s="29">
        <v>9090</v>
      </c>
      <c r="BH16" s="29"/>
      <c r="BI16" s="29"/>
      <c r="BJ16" s="29"/>
      <c r="BK16" s="29">
        <v>13151.1</v>
      </c>
      <c r="BL16" s="29">
        <v>13151.1</v>
      </c>
      <c r="BM16" s="29">
        <v>0</v>
      </c>
      <c r="BN16" s="29"/>
      <c r="BO16" s="29"/>
      <c r="BP16" s="29"/>
      <c r="BQ16" s="29">
        <v>4943</v>
      </c>
      <c r="BR16" s="29">
        <v>4943</v>
      </c>
      <c r="BS16" s="29">
        <v>4882.7</v>
      </c>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v>63</v>
      </c>
      <c r="DK16" s="29">
        <v>63</v>
      </c>
      <c r="DL16" s="29">
        <v>63</v>
      </c>
      <c r="DM16" s="29"/>
      <c r="DN16" s="29"/>
      <c r="DO16" s="29"/>
      <c r="DP16" s="29">
        <v>7107.8</v>
      </c>
      <c r="DQ16" s="29"/>
      <c r="DR16" s="29"/>
      <c r="DS16" s="29"/>
      <c r="DT16" s="29">
        <v>32765.1</v>
      </c>
      <c r="DU16" s="29">
        <v>6993.6</v>
      </c>
      <c r="DV16" s="29"/>
      <c r="DW16" s="29">
        <v>500</v>
      </c>
      <c r="DX16" s="29">
        <v>500</v>
      </c>
      <c r="DY16" s="29"/>
      <c r="DZ16" s="29">
        <v>375</v>
      </c>
      <c r="EA16" s="29">
        <v>375</v>
      </c>
      <c r="EB16" s="29"/>
      <c r="EC16" s="29">
        <v>1547.9</v>
      </c>
      <c r="ED16" s="29">
        <v>0</v>
      </c>
      <c r="EE16" s="29"/>
      <c r="EF16" s="29">
        <v>2170.4</v>
      </c>
      <c r="EG16" s="29">
        <v>0</v>
      </c>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v>2824.9</v>
      </c>
      <c r="FN16" s="29">
        <v>2683.6</v>
      </c>
      <c r="FO16" s="29"/>
      <c r="FP16" s="29"/>
      <c r="FQ16" s="29"/>
      <c r="FR16" s="29">
        <v>1774.5</v>
      </c>
      <c r="FS16" s="29">
        <v>1774.5</v>
      </c>
      <c r="FT16" s="29">
        <v>294.5</v>
      </c>
      <c r="FU16" s="29">
        <v>5964.2</v>
      </c>
      <c r="FV16" s="29">
        <v>5641.8</v>
      </c>
      <c r="FW16" s="29">
        <v>2552.6999999999998</v>
      </c>
      <c r="FX16" s="29">
        <v>2930.9</v>
      </c>
      <c r="FY16" s="29">
        <v>2664.5</v>
      </c>
      <c r="FZ16" s="29">
        <v>993.8</v>
      </c>
      <c r="GA16" s="29">
        <v>0</v>
      </c>
      <c r="GB16" s="29"/>
      <c r="GC16" s="29">
        <v>0</v>
      </c>
      <c r="GD16" s="29"/>
      <c r="GE16" s="29"/>
      <c r="GF16" s="29"/>
      <c r="GG16" s="29"/>
      <c r="GH16" s="29"/>
      <c r="GI16" s="29"/>
      <c r="GJ16" s="29"/>
      <c r="GK16" s="29"/>
      <c r="GL16" s="29"/>
      <c r="GM16" s="29"/>
      <c r="GN16" s="29"/>
      <c r="GO16" s="29"/>
      <c r="GP16" s="29">
        <v>0</v>
      </c>
      <c r="GQ16" s="29"/>
      <c r="GR16" s="29"/>
      <c r="GS16" s="29"/>
      <c r="GT16" s="29">
        <v>994.1</v>
      </c>
      <c r="GU16" s="29">
        <v>331.4</v>
      </c>
      <c r="GV16" s="29">
        <v>447.9</v>
      </c>
      <c r="GW16" s="29">
        <v>447.9</v>
      </c>
      <c r="GX16" s="29">
        <v>0</v>
      </c>
      <c r="GY16" s="29">
        <v>6.7</v>
      </c>
      <c r="GZ16" s="29">
        <v>4279.3</v>
      </c>
      <c r="HA16" s="29">
        <v>0</v>
      </c>
      <c r="HB16" s="29"/>
      <c r="HC16" s="29">
        <v>5691.2</v>
      </c>
      <c r="HD16" s="29"/>
      <c r="HE16" s="29"/>
      <c r="HF16" s="29">
        <v>4478.8</v>
      </c>
      <c r="HG16" s="29"/>
      <c r="HH16" s="29"/>
      <c r="HI16" s="29">
        <v>228.5</v>
      </c>
      <c r="HJ16" s="29"/>
      <c r="HK16" s="29"/>
      <c r="HL16" s="29">
        <v>3378.6</v>
      </c>
      <c r="HM16" s="29">
        <v>1048.8</v>
      </c>
      <c r="HN16" s="29"/>
      <c r="HO16" s="29"/>
      <c r="HP16" s="29"/>
      <c r="HQ16" s="29"/>
      <c r="HR16" s="29"/>
      <c r="HS16" s="29"/>
      <c r="HT16" s="29">
        <v>424.8</v>
      </c>
      <c r="HU16" s="29">
        <v>424.7</v>
      </c>
      <c r="HV16" s="29">
        <v>0</v>
      </c>
      <c r="HW16" s="29"/>
      <c r="HX16" s="29"/>
      <c r="HY16" s="29"/>
      <c r="HZ16" s="29">
        <v>4977</v>
      </c>
      <c r="IA16" s="29">
        <v>4977</v>
      </c>
      <c r="IB16" s="29">
        <v>4977</v>
      </c>
    </row>
    <row r="17" spans="1:236" ht="12.75" customHeight="1">
      <c r="A17" s="33">
        <v>11</v>
      </c>
      <c r="B17" s="34" t="s">
        <v>14</v>
      </c>
      <c r="C17" s="29">
        <f t="shared" si="2"/>
        <v>253643.39999999997</v>
      </c>
      <c r="D17" s="29">
        <f t="shared" si="3"/>
        <v>312923.2</v>
      </c>
      <c r="E17" s="29">
        <f t="shared" si="4"/>
        <v>59798.099999999991</v>
      </c>
      <c r="F17" s="29">
        <v>22768</v>
      </c>
      <c r="G17" s="29">
        <v>24193</v>
      </c>
      <c r="H17" s="29">
        <v>3677.3</v>
      </c>
      <c r="I17" s="29">
        <v>20207.900000000001</v>
      </c>
      <c r="J17" s="29">
        <v>18782.900000000001</v>
      </c>
      <c r="K17" s="29">
        <v>15642.5</v>
      </c>
      <c r="L17" s="29">
        <v>11113.3</v>
      </c>
      <c r="M17" s="29">
        <v>11113.3</v>
      </c>
      <c r="N17" s="29">
        <v>1814.2</v>
      </c>
      <c r="O17" s="29">
        <v>5083.1000000000004</v>
      </c>
      <c r="P17" s="29">
        <v>5083.1000000000004</v>
      </c>
      <c r="Q17" s="29">
        <v>3899.6</v>
      </c>
      <c r="R17" s="29"/>
      <c r="S17" s="29"/>
      <c r="T17" s="29"/>
      <c r="U17" s="29">
        <v>1046.5999999999999</v>
      </c>
      <c r="V17" s="29">
        <v>1046.5999999999999</v>
      </c>
      <c r="W17" s="29">
        <v>0</v>
      </c>
      <c r="X17" s="42"/>
      <c r="Y17" s="29"/>
      <c r="Z17" s="29"/>
      <c r="AA17" s="29"/>
      <c r="AB17" s="29"/>
      <c r="AC17" s="29"/>
      <c r="AD17" s="29"/>
      <c r="AE17" s="29"/>
      <c r="AF17" s="29"/>
      <c r="AG17" s="29"/>
      <c r="AH17" s="29"/>
      <c r="AI17" s="29"/>
      <c r="AJ17" s="29"/>
      <c r="AK17" s="29">
        <v>17263.7</v>
      </c>
      <c r="AL17" s="29">
        <v>0</v>
      </c>
      <c r="AM17" s="29"/>
      <c r="AN17" s="29"/>
      <c r="AO17" s="29"/>
      <c r="AP17" s="29"/>
      <c r="AQ17" s="29"/>
      <c r="AR17" s="29"/>
      <c r="AS17" s="29"/>
      <c r="AT17" s="29"/>
      <c r="AU17" s="29"/>
      <c r="AV17" s="29"/>
      <c r="AW17" s="29">
        <v>8911.2000000000007</v>
      </c>
      <c r="AX17" s="29">
        <v>0</v>
      </c>
      <c r="AY17" s="29"/>
      <c r="AZ17" s="29">
        <v>8984.2999999999993</v>
      </c>
      <c r="BA17" s="29">
        <v>0</v>
      </c>
      <c r="BB17" s="29"/>
      <c r="BC17" s="29"/>
      <c r="BD17" s="29"/>
      <c r="BE17" s="29"/>
      <c r="BF17" s="29"/>
      <c r="BG17" s="29"/>
      <c r="BH17" s="29"/>
      <c r="BI17" s="29"/>
      <c r="BJ17" s="29"/>
      <c r="BK17" s="29">
        <v>6641.7</v>
      </c>
      <c r="BL17" s="29">
        <v>6641.7</v>
      </c>
      <c r="BM17" s="29">
        <v>0</v>
      </c>
      <c r="BN17" s="29"/>
      <c r="BO17" s="29">
        <v>4693.5</v>
      </c>
      <c r="BP17" s="29">
        <v>0</v>
      </c>
      <c r="BQ17" s="29">
        <v>11406.9</v>
      </c>
      <c r="BR17" s="29">
        <v>11406.9</v>
      </c>
      <c r="BS17" s="29">
        <v>11332.3</v>
      </c>
      <c r="BT17" s="29"/>
      <c r="BU17" s="29">
        <v>492.7</v>
      </c>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v>928</v>
      </c>
      <c r="DK17" s="29">
        <v>928</v>
      </c>
      <c r="DL17" s="29">
        <v>928</v>
      </c>
      <c r="DM17" s="29"/>
      <c r="DN17" s="29">
        <v>2919.4</v>
      </c>
      <c r="DO17" s="29">
        <v>2919.4</v>
      </c>
      <c r="DP17" s="29">
        <v>0</v>
      </c>
      <c r="DQ17" s="29"/>
      <c r="DR17" s="29"/>
      <c r="DS17" s="29"/>
      <c r="DT17" s="29"/>
      <c r="DU17" s="29"/>
      <c r="DV17" s="29"/>
      <c r="DW17" s="29"/>
      <c r="DX17" s="29"/>
      <c r="DY17" s="29"/>
      <c r="DZ17" s="29">
        <v>150</v>
      </c>
      <c r="EA17" s="29">
        <v>150</v>
      </c>
      <c r="EB17" s="29"/>
      <c r="EC17" s="29"/>
      <c r="ED17" s="29"/>
      <c r="EE17" s="29"/>
      <c r="EF17" s="29">
        <v>3506.9</v>
      </c>
      <c r="EG17" s="29">
        <v>3506.9</v>
      </c>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v>3780.3</v>
      </c>
      <c r="FS17" s="29">
        <v>3780.3</v>
      </c>
      <c r="FT17" s="29">
        <v>461.6</v>
      </c>
      <c r="FU17" s="29">
        <v>9310.4</v>
      </c>
      <c r="FV17" s="29">
        <v>8288.6</v>
      </c>
      <c r="FW17" s="29">
        <v>5188.1000000000004</v>
      </c>
      <c r="FX17" s="29">
        <v>2930.9</v>
      </c>
      <c r="FY17" s="29">
        <v>2664.5</v>
      </c>
      <c r="FZ17" s="29">
        <v>0</v>
      </c>
      <c r="GA17" s="29">
        <v>3121.8</v>
      </c>
      <c r="GB17" s="29">
        <v>3026.2</v>
      </c>
      <c r="GC17" s="29">
        <v>0</v>
      </c>
      <c r="GD17" s="29"/>
      <c r="GE17" s="29"/>
      <c r="GF17" s="29"/>
      <c r="GG17" s="29"/>
      <c r="GH17" s="29"/>
      <c r="GI17" s="29"/>
      <c r="GJ17" s="29"/>
      <c r="GK17" s="29"/>
      <c r="GL17" s="29"/>
      <c r="GM17" s="29"/>
      <c r="GN17" s="29"/>
      <c r="GO17" s="29"/>
      <c r="GP17" s="29">
        <v>551.29999999999995</v>
      </c>
      <c r="GQ17" s="29">
        <v>554.1</v>
      </c>
      <c r="GR17" s="29">
        <v>66</v>
      </c>
      <c r="GS17" s="29"/>
      <c r="GT17" s="29">
        <v>1117.8</v>
      </c>
      <c r="GU17" s="29">
        <v>372.6</v>
      </c>
      <c r="GV17" s="29">
        <v>742.4</v>
      </c>
      <c r="GW17" s="29">
        <v>742.4</v>
      </c>
      <c r="GX17" s="29">
        <v>0</v>
      </c>
      <c r="GY17" s="29"/>
      <c r="GZ17" s="29">
        <v>2343.6999999999998</v>
      </c>
      <c r="HA17" s="29">
        <v>0</v>
      </c>
      <c r="HB17" s="29"/>
      <c r="HC17" s="29">
        <v>5016.8999999999996</v>
      </c>
      <c r="HD17" s="29"/>
      <c r="HE17" s="29"/>
      <c r="HF17" s="29">
        <v>3948.1</v>
      </c>
      <c r="HG17" s="29"/>
      <c r="HH17" s="29"/>
      <c r="HI17" s="29">
        <v>201.4</v>
      </c>
      <c r="HJ17" s="29"/>
      <c r="HK17" s="29"/>
      <c r="HL17" s="29"/>
      <c r="HM17" s="29"/>
      <c r="HN17" s="29"/>
      <c r="HO17" s="29"/>
      <c r="HP17" s="29"/>
      <c r="HQ17" s="29"/>
      <c r="HR17" s="29"/>
      <c r="HS17" s="29"/>
      <c r="HT17" s="29">
        <v>279.5</v>
      </c>
      <c r="HU17" s="29">
        <v>0</v>
      </c>
      <c r="HV17" s="29">
        <v>0</v>
      </c>
      <c r="HW17" s="29">
        <v>145311</v>
      </c>
      <c r="HX17" s="29">
        <v>146701.70000000001</v>
      </c>
      <c r="HY17" s="29">
        <v>1419.3</v>
      </c>
      <c r="HZ17" s="29">
        <v>8420.2999999999993</v>
      </c>
      <c r="IA17" s="29">
        <v>8420.2999999999993</v>
      </c>
      <c r="IB17" s="29">
        <v>8420.2999999999993</v>
      </c>
    </row>
    <row r="18" spans="1:236" ht="14">
      <c r="A18" s="33">
        <v>12</v>
      </c>
      <c r="B18" s="34" t="s">
        <v>15</v>
      </c>
      <c r="C18" s="29">
        <f t="shared" si="2"/>
        <v>194813.19999999998</v>
      </c>
      <c r="D18" s="29">
        <f t="shared" si="3"/>
        <v>277561.80000000005</v>
      </c>
      <c r="E18" s="29">
        <f t="shared" si="4"/>
        <v>88197.099999999977</v>
      </c>
      <c r="F18" s="29">
        <v>15647.3</v>
      </c>
      <c r="G18" s="29">
        <v>15647.3</v>
      </c>
      <c r="H18" s="29">
        <v>1917.4</v>
      </c>
      <c r="I18" s="29">
        <v>21006.799999999999</v>
      </c>
      <c r="J18" s="29">
        <v>21006.799999999999</v>
      </c>
      <c r="K18" s="29">
        <v>14030.1</v>
      </c>
      <c r="L18" s="29">
        <v>13138.3</v>
      </c>
      <c r="M18" s="29">
        <v>13138.3</v>
      </c>
      <c r="N18" s="29">
        <v>2069</v>
      </c>
      <c r="O18" s="29">
        <v>5637.9</v>
      </c>
      <c r="P18" s="29">
        <v>5637.9</v>
      </c>
      <c r="Q18" s="29">
        <v>4766.5</v>
      </c>
      <c r="R18" s="29"/>
      <c r="S18" s="29"/>
      <c r="T18" s="29"/>
      <c r="U18" s="29">
        <v>1019.7</v>
      </c>
      <c r="V18" s="29">
        <v>1019.7</v>
      </c>
      <c r="W18" s="29">
        <v>907.5</v>
      </c>
      <c r="X18" s="42">
        <v>17100</v>
      </c>
      <c r="Y18" s="29">
        <v>17100</v>
      </c>
      <c r="Z18" s="29">
        <v>10449.200000000001</v>
      </c>
      <c r="AA18" s="29"/>
      <c r="AB18" s="29"/>
      <c r="AC18" s="29"/>
      <c r="AD18" s="29"/>
      <c r="AE18" s="29"/>
      <c r="AF18" s="29"/>
      <c r="AG18" s="29"/>
      <c r="AH18" s="29"/>
      <c r="AI18" s="29"/>
      <c r="AJ18" s="29"/>
      <c r="AK18" s="29">
        <v>44972.9</v>
      </c>
      <c r="AL18" s="29">
        <v>3200.1</v>
      </c>
      <c r="AM18" s="29"/>
      <c r="AN18" s="29"/>
      <c r="AO18" s="29"/>
      <c r="AP18" s="29"/>
      <c r="AQ18" s="29"/>
      <c r="AR18" s="29"/>
      <c r="AS18" s="29">
        <v>24044.6</v>
      </c>
      <c r="AT18" s="29">
        <v>30135.4</v>
      </c>
      <c r="AU18" s="29">
        <v>3879.1</v>
      </c>
      <c r="AV18" s="29"/>
      <c r="AW18" s="29"/>
      <c r="AX18" s="29"/>
      <c r="AY18" s="29"/>
      <c r="AZ18" s="29">
        <v>8769.6</v>
      </c>
      <c r="BA18" s="29">
        <v>0</v>
      </c>
      <c r="BB18" s="29"/>
      <c r="BC18" s="29"/>
      <c r="BD18" s="29"/>
      <c r="BE18" s="29"/>
      <c r="BF18" s="29"/>
      <c r="BG18" s="29"/>
      <c r="BH18" s="29"/>
      <c r="BI18" s="29"/>
      <c r="BJ18" s="29"/>
      <c r="BK18" s="29">
        <v>16949.7</v>
      </c>
      <c r="BL18" s="29">
        <v>16949.7</v>
      </c>
      <c r="BM18" s="29">
        <v>0</v>
      </c>
      <c r="BN18" s="29"/>
      <c r="BO18" s="29"/>
      <c r="BP18" s="29"/>
      <c r="BQ18" s="29">
        <v>19011.5</v>
      </c>
      <c r="BR18" s="29">
        <v>19011.5</v>
      </c>
      <c r="BS18" s="29">
        <v>19011.5</v>
      </c>
      <c r="BT18" s="29"/>
      <c r="BU18" s="29">
        <v>590.4</v>
      </c>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v>465</v>
      </c>
      <c r="DK18" s="29">
        <v>465</v>
      </c>
      <c r="DL18" s="29">
        <v>465</v>
      </c>
      <c r="DM18" s="29"/>
      <c r="DN18" s="29"/>
      <c r="DO18" s="29"/>
      <c r="DP18" s="29">
        <v>6891.1</v>
      </c>
      <c r="DQ18" s="29"/>
      <c r="DR18" s="29"/>
      <c r="DS18" s="29"/>
      <c r="DT18" s="29">
        <v>6891.1</v>
      </c>
      <c r="DU18" s="29">
        <v>0</v>
      </c>
      <c r="DV18" s="29"/>
      <c r="DW18" s="29">
        <v>500</v>
      </c>
      <c r="DX18" s="29">
        <v>500</v>
      </c>
      <c r="DY18" s="29"/>
      <c r="DZ18" s="29">
        <v>150</v>
      </c>
      <c r="EA18" s="29">
        <v>150</v>
      </c>
      <c r="EB18" s="29"/>
      <c r="EC18" s="29"/>
      <c r="ED18" s="29"/>
      <c r="EE18" s="29"/>
      <c r="EF18" s="29">
        <v>3991.9</v>
      </c>
      <c r="EG18" s="29">
        <v>3991.9</v>
      </c>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v>4269.6000000000004</v>
      </c>
      <c r="FS18" s="29">
        <v>4269.6000000000004</v>
      </c>
      <c r="FT18" s="29">
        <v>1297.7</v>
      </c>
      <c r="FU18" s="29">
        <v>13449.4</v>
      </c>
      <c r="FV18" s="29">
        <v>12377.4</v>
      </c>
      <c r="FW18" s="29">
        <v>5603.9</v>
      </c>
      <c r="FX18" s="29">
        <v>11723.9</v>
      </c>
      <c r="FY18" s="29">
        <v>7993.5</v>
      </c>
      <c r="FZ18" s="29">
        <v>0</v>
      </c>
      <c r="GA18" s="29">
        <v>7804.5</v>
      </c>
      <c r="GB18" s="29">
        <v>7565.4</v>
      </c>
      <c r="GC18" s="29">
        <v>0</v>
      </c>
      <c r="GD18" s="29"/>
      <c r="GE18" s="29"/>
      <c r="GF18" s="29"/>
      <c r="GG18" s="29"/>
      <c r="GH18" s="29"/>
      <c r="GI18" s="29"/>
      <c r="GJ18" s="29"/>
      <c r="GK18" s="29"/>
      <c r="GL18" s="29"/>
      <c r="GM18" s="29"/>
      <c r="GN18" s="29"/>
      <c r="GO18" s="29"/>
      <c r="GP18" s="29">
        <v>980</v>
      </c>
      <c r="GQ18" s="29">
        <v>984.9</v>
      </c>
      <c r="GR18" s="29">
        <v>288.89999999999998</v>
      </c>
      <c r="GS18" s="29"/>
      <c r="GT18" s="29">
        <v>2027.9</v>
      </c>
      <c r="GU18" s="29">
        <v>676</v>
      </c>
      <c r="GV18" s="29">
        <v>669</v>
      </c>
      <c r="GW18" s="29">
        <v>669</v>
      </c>
      <c r="GX18" s="29">
        <v>0</v>
      </c>
      <c r="GY18" s="29">
        <v>11.6</v>
      </c>
      <c r="GZ18" s="29">
        <v>4687.3999999999996</v>
      </c>
      <c r="HA18" s="29">
        <v>0</v>
      </c>
      <c r="HB18" s="29"/>
      <c r="HC18" s="29">
        <v>8765.7000000000007</v>
      </c>
      <c r="HD18" s="29"/>
      <c r="HE18" s="29"/>
      <c r="HF18" s="29">
        <v>6898.3</v>
      </c>
      <c r="HG18" s="29"/>
      <c r="HH18" s="29"/>
      <c r="HI18" s="29">
        <v>351.9</v>
      </c>
      <c r="HJ18" s="29"/>
      <c r="HK18" s="29"/>
      <c r="HL18" s="29"/>
      <c r="HM18" s="29"/>
      <c r="HN18" s="29"/>
      <c r="HO18" s="29"/>
      <c r="HP18" s="29"/>
      <c r="HQ18" s="29"/>
      <c r="HR18" s="29"/>
      <c r="HS18" s="29"/>
      <c r="HT18" s="29">
        <v>994.9</v>
      </c>
      <c r="HU18" s="29">
        <v>994.9</v>
      </c>
      <c r="HV18" s="29">
        <v>994.9</v>
      </c>
      <c r="HW18" s="29"/>
      <c r="HX18" s="29"/>
      <c r="HY18" s="29"/>
      <c r="HZ18" s="29">
        <v>13998.4</v>
      </c>
      <c r="IA18" s="29">
        <v>13998.4</v>
      </c>
      <c r="IB18" s="29">
        <v>13998.4</v>
      </c>
    </row>
    <row r="19" spans="1:236" ht="12.75" customHeight="1">
      <c r="A19" s="33">
        <v>13</v>
      </c>
      <c r="B19" s="34" t="s">
        <v>16</v>
      </c>
      <c r="C19" s="29">
        <f t="shared" si="2"/>
        <v>65497</v>
      </c>
      <c r="D19" s="29">
        <f t="shared" si="3"/>
        <v>152701.10000000006</v>
      </c>
      <c r="E19" s="29">
        <f t="shared" si="4"/>
        <v>38568.899999999994</v>
      </c>
      <c r="F19" s="29">
        <v>10005.5</v>
      </c>
      <c r="G19" s="29">
        <v>10005.5</v>
      </c>
      <c r="H19" s="29">
        <v>0</v>
      </c>
      <c r="I19" s="29">
        <v>8242.9</v>
      </c>
      <c r="J19" s="29">
        <v>8242.9</v>
      </c>
      <c r="K19" s="29">
        <v>6383.7</v>
      </c>
      <c r="L19" s="29">
        <v>6549.2</v>
      </c>
      <c r="M19" s="29">
        <v>6549.2</v>
      </c>
      <c r="N19" s="29">
        <v>1001.2</v>
      </c>
      <c r="O19" s="29">
        <v>2419.1</v>
      </c>
      <c r="P19" s="29">
        <v>2419.1</v>
      </c>
      <c r="Q19" s="29">
        <v>1712</v>
      </c>
      <c r="R19" s="29"/>
      <c r="S19" s="29"/>
      <c r="T19" s="29"/>
      <c r="U19" s="29">
        <v>321.89999999999998</v>
      </c>
      <c r="V19" s="29">
        <v>321.89999999999998</v>
      </c>
      <c r="W19" s="29">
        <v>321.89999999999998</v>
      </c>
      <c r="X19" s="42"/>
      <c r="Y19" s="29"/>
      <c r="Z19" s="29"/>
      <c r="AA19" s="29"/>
      <c r="AB19" s="29"/>
      <c r="AC19" s="29"/>
      <c r="AD19" s="29"/>
      <c r="AE19" s="29"/>
      <c r="AF19" s="29"/>
      <c r="AG19" s="29"/>
      <c r="AH19" s="29"/>
      <c r="AI19" s="29"/>
      <c r="AJ19" s="29"/>
      <c r="AK19" s="29">
        <v>49939.9</v>
      </c>
      <c r="AL19" s="29">
        <v>1709.6</v>
      </c>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v>3039</v>
      </c>
      <c r="BL19" s="29">
        <v>3039</v>
      </c>
      <c r="BM19" s="29">
        <v>0</v>
      </c>
      <c r="BN19" s="29"/>
      <c r="BO19" s="29"/>
      <c r="BP19" s="29"/>
      <c r="BQ19" s="29">
        <v>7604.6</v>
      </c>
      <c r="BR19" s="29">
        <v>7604.6</v>
      </c>
      <c r="BS19" s="29">
        <v>7604.6</v>
      </c>
      <c r="BT19" s="29"/>
      <c r="BU19" s="29">
        <v>528.79999999999995</v>
      </c>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v>95.8</v>
      </c>
      <c r="CV19" s="29">
        <v>95.8</v>
      </c>
      <c r="CW19" s="29">
        <v>95.7</v>
      </c>
      <c r="CX19" s="29"/>
      <c r="CY19" s="29"/>
      <c r="CZ19" s="29"/>
      <c r="DA19" s="29"/>
      <c r="DB19" s="29"/>
      <c r="DC19" s="29"/>
      <c r="DD19" s="29"/>
      <c r="DE19" s="29"/>
      <c r="DF19" s="29"/>
      <c r="DG19" s="29"/>
      <c r="DH19" s="29"/>
      <c r="DI19" s="29"/>
      <c r="DJ19" s="29">
        <v>51</v>
      </c>
      <c r="DK19" s="29">
        <v>51</v>
      </c>
      <c r="DL19" s="29">
        <v>51</v>
      </c>
      <c r="DM19" s="29"/>
      <c r="DN19" s="29"/>
      <c r="DO19" s="29"/>
      <c r="DP19" s="29">
        <v>11776</v>
      </c>
      <c r="DQ19" s="29"/>
      <c r="DR19" s="29"/>
      <c r="DS19" s="29"/>
      <c r="DT19" s="29">
        <v>22984.400000000001</v>
      </c>
      <c r="DU19" s="29">
        <v>10486.1</v>
      </c>
      <c r="DV19" s="29"/>
      <c r="DW19" s="29">
        <v>530</v>
      </c>
      <c r="DX19" s="29">
        <v>530</v>
      </c>
      <c r="DY19" s="29"/>
      <c r="DZ19" s="29">
        <v>150</v>
      </c>
      <c r="EA19" s="29">
        <v>150</v>
      </c>
      <c r="EB19" s="29"/>
      <c r="EC19" s="29"/>
      <c r="ED19" s="29"/>
      <c r="EE19" s="29"/>
      <c r="EF19" s="29">
        <v>2184.6</v>
      </c>
      <c r="EG19" s="29">
        <v>2184.6</v>
      </c>
      <c r="EH19" s="29"/>
      <c r="EI19" s="29"/>
      <c r="EJ19" s="29"/>
      <c r="EK19" s="29"/>
      <c r="EL19" s="29">
        <v>12677.4</v>
      </c>
      <c r="EM19" s="29"/>
      <c r="EN19" s="29"/>
      <c r="EO19" s="29"/>
      <c r="EP19" s="29"/>
      <c r="EQ19" s="29"/>
      <c r="ER19" s="29"/>
      <c r="ES19" s="29"/>
      <c r="ET19" s="29"/>
      <c r="EU19" s="29"/>
      <c r="EV19" s="29"/>
      <c r="EW19" s="29"/>
      <c r="EX19" s="29"/>
      <c r="EY19" s="29"/>
      <c r="EZ19" s="29"/>
      <c r="FA19" s="29"/>
      <c r="FB19" s="29"/>
      <c r="FC19" s="29">
        <v>3885.2</v>
      </c>
      <c r="FD19" s="29">
        <v>3885.2</v>
      </c>
      <c r="FE19" s="29">
        <v>0</v>
      </c>
      <c r="FF19" s="29"/>
      <c r="FG19" s="29"/>
      <c r="FH19" s="29"/>
      <c r="FI19" s="29"/>
      <c r="FJ19" s="29"/>
      <c r="FK19" s="29"/>
      <c r="FL19" s="29"/>
      <c r="FM19" s="29"/>
      <c r="FN19" s="29"/>
      <c r="FO19" s="29"/>
      <c r="FP19" s="29"/>
      <c r="FQ19" s="29"/>
      <c r="FR19" s="29">
        <v>1347.6</v>
      </c>
      <c r="FS19" s="29">
        <v>1347.6</v>
      </c>
      <c r="FT19" s="29">
        <v>85.2</v>
      </c>
      <c r="FU19" s="29">
        <v>3967.4</v>
      </c>
      <c r="FV19" s="29">
        <v>3575.8</v>
      </c>
      <c r="FW19" s="29">
        <v>1538.4</v>
      </c>
      <c r="FX19" s="29"/>
      <c r="FY19" s="29"/>
      <c r="FZ19" s="29"/>
      <c r="GA19" s="29">
        <v>1560.9</v>
      </c>
      <c r="GB19" s="29">
        <v>1513.1</v>
      </c>
      <c r="GC19" s="29">
        <v>0</v>
      </c>
      <c r="GD19" s="29"/>
      <c r="GE19" s="29"/>
      <c r="GF19" s="29"/>
      <c r="GG19" s="29"/>
      <c r="GH19" s="29"/>
      <c r="GI19" s="29"/>
      <c r="GJ19" s="29"/>
      <c r="GK19" s="29"/>
      <c r="GL19" s="29"/>
      <c r="GM19" s="29"/>
      <c r="GN19" s="29">
        <v>1425.2</v>
      </c>
      <c r="GO19" s="29">
        <v>1425.2</v>
      </c>
      <c r="GP19" s="29">
        <v>0</v>
      </c>
      <c r="GQ19" s="29"/>
      <c r="GR19" s="29"/>
      <c r="GS19" s="29"/>
      <c r="GT19" s="29">
        <v>963.5</v>
      </c>
      <c r="GU19" s="29">
        <v>214.2</v>
      </c>
      <c r="GV19" s="29">
        <v>291.7</v>
      </c>
      <c r="GW19" s="29">
        <v>291.7</v>
      </c>
      <c r="GX19" s="29">
        <v>0</v>
      </c>
      <c r="GY19" s="29"/>
      <c r="GZ19" s="29"/>
      <c r="HA19" s="29"/>
      <c r="HB19" s="29"/>
      <c r="HC19" s="29">
        <v>4398</v>
      </c>
      <c r="HD19" s="29"/>
      <c r="HE19" s="29"/>
      <c r="HF19" s="29">
        <v>3461.1</v>
      </c>
      <c r="HG19" s="29"/>
      <c r="HH19" s="29"/>
      <c r="HI19" s="29">
        <v>176.6</v>
      </c>
      <c r="HJ19" s="29"/>
      <c r="HK19" s="29"/>
      <c r="HL19" s="29"/>
      <c r="HM19" s="29"/>
      <c r="HN19" s="29"/>
      <c r="HO19" s="29"/>
      <c r="HP19" s="29"/>
      <c r="HQ19" s="29"/>
      <c r="HR19" s="29"/>
      <c r="HS19" s="29"/>
      <c r="HT19" s="29">
        <v>593.70000000000005</v>
      </c>
      <c r="HU19" s="29">
        <v>593.70000000000005</v>
      </c>
      <c r="HV19" s="29">
        <v>0</v>
      </c>
      <c r="HW19" s="29"/>
      <c r="HX19" s="29"/>
      <c r="HY19" s="29"/>
      <c r="HZ19" s="29">
        <v>3745.5</v>
      </c>
      <c r="IA19" s="29">
        <v>3745.5</v>
      </c>
      <c r="IB19" s="29">
        <v>3075.5</v>
      </c>
    </row>
    <row r="20" spans="1:236" ht="14">
      <c r="A20" s="33">
        <v>14</v>
      </c>
      <c r="B20" s="34" t="s">
        <v>17</v>
      </c>
      <c r="C20" s="29">
        <f t="shared" si="2"/>
        <v>136970.6</v>
      </c>
      <c r="D20" s="29">
        <f t="shared" si="3"/>
        <v>191168.30000000008</v>
      </c>
      <c r="E20" s="29">
        <f t="shared" si="4"/>
        <v>60058.099999999991</v>
      </c>
      <c r="F20" s="29">
        <v>20923.900000000001</v>
      </c>
      <c r="G20" s="29">
        <v>21850.2</v>
      </c>
      <c r="H20" s="29">
        <v>17617.099999999999</v>
      </c>
      <c r="I20" s="29">
        <v>15442.6</v>
      </c>
      <c r="J20" s="29">
        <v>15442.6</v>
      </c>
      <c r="K20" s="29">
        <v>8513</v>
      </c>
      <c r="L20" s="29">
        <v>19200.099999999999</v>
      </c>
      <c r="M20" s="29">
        <v>19200.099999999999</v>
      </c>
      <c r="N20" s="29">
        <v>1395</v>
      </c>
      <c r="O20" s="29">
        <v>6818.5</v>
      </c>
      <c r="P20" s="29">
        <v>6818.5</v>
      </c>
      <c r="Q20" s="29">
        <v>4571.1000000000004</v>
      </c>
      <c r="R20" s="29"/>
      <c r="S20" s="29"/>
      <c r="T20" s="29"/>
      <c r="U20" s="29">
        <v>886.8</v>
      </c>
      <c r="V20" s="29">
        <v>886.8</v>
      </c>
      <c r="W20" s="29">
        <v>0</v>
      </c>
      <c r="X20" s="42"/>
      <c r="Y20" s="29"/>
      <c r="Z20" s="29"/>
      <c r="AA20" s="29"/>
      <c r="AB20" s="29"/>
      <c r="AC20" s="29"/>
      <c r="AD20" s="29"/>
      <c r="AE20" s="29"/>
      <c r="AF20" s="29"/>
      <c r="AG20" s="29"/>
      <c r="AH20" s="29"/>
      <c r="AI20" s="29"/>
      <c r="AJ20" s="29"/>
      <c r="AK20" s="29">
        <v>18810.900000000001</v>
      </c>
      <c r="AL20" s="29">
        <v>0</v>
      </c>
      <c r="AM20" s="29"/>
      <c r="AN20" s="29"/>
      <c r="AO20" s="29"/>
      <c r="AP20" s="29"/>
      <c r="AQ20" s="29"/>
      <c r="AR20" s="29"/>
      <c r="AS20" s="29">
        <v>13043.7</v>
      </c>
      <c r="AT20" s="29">
        <v>14465</v>
      </c>
      <c r="AU20" s="29">
        <v>0</v>
      </c>
      <c r="AV20" s="29"/>
      <c r="AW20" s="29"/>
      <c r="AX20" s="29"/>
      <c r="AY20" s="29"/>
      <c r="AZ20" s="29">
        <v>2225.6999999999998</v>
      </c>
      <c r="BA20" s="29">
        <v>0</v>
      </c>
      <c r="BB20" s="29"/>
      <c r="BC20" s="29"/>
      <c r="BD20" s="29"/>
      <c r="BE20" s="29"/>
      <c r="BF20" s="29"/>
      <c r="BG20" s="29"/>
      <c r="BH20" s="29"/>
      <c r="BI20" s="29"/>
      <c r="BJ20" s="29"/>
      <c r="BK20" s="29">
        <v>7679.9</v>
      </c>
      <c r="BL20" s="29">
        <v>7679.9</v>
      </c>
      <c r="BM20" s="29">
        <v>0</v>
      </c>
      <c r="BN20" s="29"/>
      <c r="BO20" s="29"/>
      <c r="BP20" s="29"/>
      <c r="BQ20" s="29">
        <v>5692.1</v>
      </c>
      <c r="BR20" s="29">
        <v>5692.1</v>
      </c>
      <c r="BS20" s="29">
        <v>5479.9</v>
      </c>
      <c r="BT20" s="29"/>
      <c r="BU20" s="29">
        <v>1088.5</v>
      </c>
      <c r="BV20" s="29">
        <v>0</v>
      </c>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v>95.8</v>
      </c>
      <c r="CV20" s="29">
        <v>95.8</v>
      </c>
      <c r="CW20" s="29">
        <v>95.7</v>
      </c>
      <c r="CX20" s="29"/>
      <c r="CY20" s="29"/>
      <c r="CZ20" s="29"/>
      <c r="DA20" s="29"/>
      <c r="DB20" s="29"/>
      <c r="DC20" s="29"/>
      <c r="DD20" s="29"/>
      <c r="DE20" s="29"/>
      <c r="DF20" s="29"/>
      <c r="DG20" s="29"/>
      <c r="DH20" s="29"/>
      <c r="DI20" s="29"/>
      <c r="DJ20" s="29">
        <v>77</v>
      </c>
      <c r="DK20" s="29">
        <v>77</v>
      </c>
      <c r="DL20" s="29">
        <v>77</v>
      </c>
      <c r="DM20" s="29"/>
      <c r="DN20" s="29"/>
      <c r="DO20" s="29"/>
      <c r="DP20" s="29">
        <v>0</v>
      </c>
      <c r="DQ20" s="29"/>
      <c r="DR20" s="29"/>
      <c r="DS20" s="29"/>
      <c r="DT20" s="29"/>
      <c r="DU20" s="29"/>
      <c r="DV20" s="29"/>
      <c r="DW20" s="29">
        <v>1527.2</v>
      </c>
      <c r="DX20" s="29">
        <v>500</v>
      </c>
      <c r="DY20" s="29"/>
      <c r="DZ20" s="29">
        <v>75</v>
      </c>
      <c r="EA20" s="29">
        <v>75</v>
      </c>
      <c r="EB20" s="29"/>
      <c r="EC20" s="29"/>
      <c r="ED20" s="29"/>
      <c r="EE20" s="29"/>
      <c r="EF20" s="29">
        <v>2893.1</v>
      </c>
      <c r="EG20" s="29">
        <v>2893.1</v>
      </c>
      <c r="EH20" s="29"/>
      <c r="EI20" s="29"/>
      <c r="EJ20" s="29"/>
      <c r="EK20" s="29"/>
      <c r="EL20" s="29">
        <v>12677.4</v>
      </c>
      <c r="EM20" s="29"/>
      <c r="EN20" s="29"/>
      <c r="EO20" s="29"/>
      <c r="EP20" s="29"/>
      <c r="EQ20" s="29">
        <v>11636.6</v>
      </c>
      <c r="ER20" s="29">
        <v>11636.6</v>
      </c>
      <c r="ES20" s="29">
        <v>3921.9</v>
      </c>
      <c r="ET20" s="29"/>
      <c r="EU20" s="29"/>
      <c r="EV20" s="29"/>
      <c r="EW20" s="29"/>
      <c r="EX20" s="29"/>
      <c r="EY20" s="29"/>
      <c r="EZ20" s="29"/>
      <c r="FA20" s="29"/>
      <c r="FB20" s="29"/>
      <c r="FC20" s="29"/>
      <c r="FD20" s="29"/>
      <c r="FE20" s="29"/>
      <c r="FF20" s="29"/>
      <c r="FG20" s="29"/>
      <c r="FH20" s="29"/>
      <c r="FI20" s="29"/>
      <c r="FJ20" s="29"/>
      <c r="FK20" s="29"/>
      <c r="FL20" s="29">
        <v>5022.3</v>
      </c>
      <c r="FM20" s="29">
        <v>4620.6000000000004</v>
      </c>
      <c r="FN20" s="29">
        <v>0</v>
      </c>
      <c r="FO20" s="29"/>
      <c r="FP20" s="29"/>
      <c r="FQ20" s="29"/>
      <c r="FR20" s="29">
        <v>5270.2</v>
      </c>
      <c r="FS20" s="29">
        <v>5270.2</v>
      </c>
      <c r="FT20" s="29">
        <v>425.6</v>
      </c>
      <c r="FU20" s="29">
        <v>9994</v>
      </c>
      <c r="FV20" s="29">
        <v>9319.7000000000007</v>
      </c>
      <c r="FW20" s="29">
        <v>4257.7</v>
      </c>
      <c r="FX20" s="29"/>
      <c r="FY20" s="29"/>
      <c r="FZ20" s="29"/>
      <c r="GA20" s="29">
        <v>4682.7</v>
      </c>
      <c r="GB20" s="29">
        <v>4539.3</v>
      </c>
      <c r="GC20" s="29">
        <v>0</v>
      </c>
      <c r="GD20" s="29"/>
      <c r="GE20" s="29"/>
      <c r="GF20" s="29"/>
      <c r="GG20" s="29"/>
      <c r="GH20" s="29"/>
      <c r="GI20" s="29"/>
      <c r="GJ20" s="29"/>
      <c r="GK20" s="29"/>
      <c r="GL20" s="29"/>
      <c r="GM20" s="29"/>
      <c r="GN20" s="29"/>
      <c r="GO20" s="29"/>
      <c r="GP20" s="29">
        <v>551.29999999999995</v>
      </c>
      <c r="GQ20" s="29">
        <v>554.1</v>
      </c>
      <c r="GR20" s="29">
        <v>537.79999999999995</v>
      </c>
      <c r="GS20" s="29"/>
      <c r="GT20" s="29">
        <v>2405.9</v>
      </c>
      <c r="GU20" s="29">
        <v>802</v>
      </c>
      <c r="GV20" s="29">
        <v>399.7</v>
      </c>
      <c r="GW20" s="29">
        <v>399.7</v>
      </c>
      <c r="GX20" s="29">
        <v>0</v>
      </c>
      <c r="GY20" s="29">
        <v>0.3</v>
      </c>
      <c r="GZ20" s="29"/>
      <c r="HA20" s="29"/>
      <c r="HB20" s="29"/>
      <c r="HC20" s="29">
        <v>5857.2</v>
      </c>
      <c r="HD20" s="29"/>
      <c r="HE20" s="29"/>
      <c r="HF20" s="29">
        <v>4609.3999999999996</v>
      </c>
      <c r="HG20" s="29"/>
      <c r="HH20" s="29"/>
      <c r="HI20" s="29">
        <v>235.2</v>
      </c>
      <c r="HJ20" s="29"/>
      <c r="HK20" s="29"/>
      <c r="HL20" s="29">
        <v>661.5</v>
      </c>
      <c r="HM20" s="29">
        <v>0</v>
      </c>
      <c r="HN20" s="29"/>
      <c r="HO20" s="29"/>
      <c r="HP20" s="29"/>
      <c r="HQ20" s="29"/>
      <c r="HR20" s="29"/>
      <c r="HS20" s="29"/>
      <c r="HT20" s="29">
        <v>656.9</v>
      </c>
      <c r="HU20" s="29">
        <v>656.9</v>
      </c>
      <c r="HV20" s="29">
        <v>0</v>
      </c>
      <c r="HW20" s="29"/>
      <c r="HX20" s="29"/>
      <c r="HY20" s="29"/>
      <c r="HZ20" s="29">
        <v>8896.2000000000007</v>
      </c>
      <c r="IA20" s="29">
        <v>8896.2000000000007</v>
      </c>
      <c r="IB20" s="29">
        <v>8896.2000000000007</v>
      </c>
    </row>
    <row r="21" spans="1:236" ht="12.75" customHeight="1">
      <c r="A21" s="33">
        <v>15</v>
      </c>
      <c r="B21" s="34" t="s">
        <v>18</v>
      </c>
      <c r="C21" s="29">
        <f>F21+I21+L21+O21+R21+U21+X21+AA21+AG21+AJ21+AM21+AP21+AS21+AV21+AY21+BB21+BE21+BH21+BK21+BN21+BQ21+BT21+BW21+BZ21+CC21+CF21+CI21+CL21+CO21+CR21+CU21+CX21+DA21+DD21+DG21+DJ21+DM21+DP21+DS21+DV21+DY21+EB21+EE21+EH21+EK21+EN21+EQ21+ET21+EW21+EZ21+FC21+FF21+FI21+FL21+FO21+FR21+FU21+FX21+GA21+GD21+GG21+GJ21+GM21+GP21+GS21+GV21+GY21+HB21+HE21+HK21+HN21+HQ21+HT21+HW21+HZ21</f>
        <v>166538.69999999998</v>
      </c>
      <c r="D21" s="29">
        <f t="shared" si="3"/>
        <v>262075.10000000006</v>
      </c>
      <c r="E21" s="29">
        <f t="shared" si="4"/>
        <v>95864.999999999985</v>
      </c>
      <c r="F21" s="29">
        <v>23297.5</v>
      </c>
      <c r="G21" s="29">
        <v>36045.699999999997</v>
      </c>
      <c r="H21" s="29">
        <v>10877.8</v>
      </c>
      <c r="I21" s="29">
        <v>25696.9</v>
      </c>
      <c r="J21" s="29">
        <v>25696.9</v>
      </c>
      <c r="K21" s="29">
        <v>15137.4</v>
      </c>
      <c r="L21" s="29">
        <v>14569.6</v>
      </c>
      <c r="M21" s="29">
        <v>14569.6</v>
      </c>
      <c r="N21" s="29">
        <v>0</v>
      </c>
      <c r="O21" s="29">
        <v>5675.5</v>
      </c>
      <c r="P21" s="29">
        <v>5675.5</v>
      </c>
      <c r="Q21" s="29">
        <v>5114.3</v>
      </c>
      <c r="R21" s="29"/>
      <c r="S21" s="29"/>
      <c r="T21" s="29"/>
      <c r="U21" s="29">
        <v>4141.8999999999996</v>
      </c>
      <c r="V21" s="29">
        <v>4141.8999999999996</v>
      </c>
      <c r="W21" s="29">
        <v>0</v>
      </c>
      <c r="X21" s="42"/>
      <c r="Y21" s="29"/>
      <c r="Z21" s="29"/>
      <c r="AA21" s="29"/>
      <c r="AB21" s="29"/>
      <c r="AC21" s="29"/>
      <c r="AD21" s="29"/>
      <c r="AE21" s="29"/>
      <c r="AF21" s="29"/>
      <c r="AG21" s="29"/>
      <c r="AH21" s="29"/>
      <c r="AI21" s="29"/>
      <c r="AJ21" s="29"/>
      <c r="AK21" s="29">
        <v>41235.300000000003</v>
      </c>
      <c r="AL21" s="29">
        <v>2905.9</v>
      </c>
      <c r="AM21" s="29"/>
      <c r="AN21" s="29"/>
      <c r="AO21" s="29"/>
      <c r="AP21" s="29"/>
      <c r="AQ21" s="29"/>
      <c r="AR21" s="29"/>
      <c r="AS21" s="29"/>
      <c r="AT21" s="29"/>
      <c r="AU21" s="29"/>
      <c r="AV21" s="29"/>
      <c r="AW21" s="29"/>
      <c r="AX21" s="29"/>
      <c r="AY21" s="29"/>
      <c r="AZ21" s="29">
        <v>16657.2</v>
      </c>
      <c r="BA21" s="29">
        <v>0</v>
      </c>
      <c r="BB21" s="29"/>
      <c r="BC21" s="29"/>
      <c r="BD21" s="29"/>
      <c r="BE21" s="29"/>
      <c r="BF21" s="29"/>
      <c r="BG21" s="29"/>
      <c r="BH21" s="29"/>
      <c r="BI21" s="29"/>
      <c r="BJ21" s="29"/>
      <c r="BK21" s="29">
        <v>11383.7</v>
      </c>
      <c r="BL21" s="29">
        <v>11383.7</v>
      </c>
      <c r="BM21" s="29">
        <v>6401.2</v>
      </c>
      <c r="BN21" s="29"/>
      <c r="BO21" s="29"/>
      <c r="BP21" s="29"/>
      <c r="BQ21" s="29">
        <v>29606.6</v>
      </c>
      <c r="BR21" s="29">
        <v>29606.6</v>
      </c>
      <c r="BS21" s="29">
        <v>29164.6</v>
      </c>
      <c r="BT21" s="29"/>
      <c r="BU21" s="29">
        <v>517.5</v>
      </c>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v>85</v>
      </c>
      <c r="DK21" s="29">
        <v>85</v>
      </c>
      <c r="DL21" s="29">
        <v>85</v>
      </c>
      <c r="DM21" s="29"/>
      <c r="DN21" s="29"/>
      <c r="DO21" s="29"/>
      <c r="DP21" s="29">
        <v>5880.5</v>
      </c>
      <c r="DQ21" s="29"/>
      <c r="DR21" s="29"/>
      <c r="DS21" s="29"/>
      <c r="DT21" s="29">
        <v>5880.5</v>
      </c>
      <c r="DU21" s="29">
        <v>0</v>
      </c>
      <c r="DV21" s="29"/>
      <c r="DW21" s="29">
        <v>478</v>
      </c>
      <c r="DX21" s="29">
        <v>478</v>
      </c>
      <c r="DY21" s="29"/>
      <c r="DZ21" s="29">
        <v>225</v>
      </c>
      <c r="EA21" s="29">
        <v>225</v>
      </c>
      <c r="EB21" s="29"/>
      <c r="EC21" s="29"/>
      <c r="ED21" s="29"/>
      <c r="EE21" s="29"/>
      <c r="EF21" s="29">
        <v>2177.5</v>
      </c>
      <c r="EG21" s="29">
        <v>2177.5</v>
      </c>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v>7981.9</v>
      </c>
      <c r="FK21" s="29"/>
      <c r="FL21" s="29">
        <v>1573.9</v>
      </c>
      <c r="FM21" s="29"/>
      <c r="FN21" s="29"/>
      <c r="FO21" s="29"/>
      <c r="FP21" s="29"/>
      <c r="FQ21" s="29"/>
      <c r="FR21" s="29">
        <v>4836.6000000000004</v>
      </c>
      <c r="FS21" s="29">
        <v>4836.6000000000004</v>
      </c>
      <c r="FT21" s="29">
        <v>0</v>
      </c>
      <c r="FU21" s="29">
        <v>17727.5</v>
      </c>
      <c r="FV21" s="29">
        <v>16427.900000000001</v>
      </c>
      <c r="FW21" s="29">
        <v>7820.6</v>
      </c>
      <c r="FX21" s="29">
        <v>2930.9</v>
      </c>
      <c r="FY21" s="29">
        <v>2664.5</v>
      </c>
      <c r="FZ21" s="29">
        <v>0</v>
      </c>
      <c r="GA21" s="29">
        <v>3121.8</v>
      </c>
      <c r="GB21" s="29">
        <v>3350</v>
      </c>
      <c r="GC21" s="29">
        <v>0</v>
      </c>
      <c r="GD21" s="29"/>
      <c r="GE21" s="29"/>
      <c r="GF21" s="29"/>
      <c r="GG21" s="29"/>
      <c r="GH21" s="29"/>
      <c r="GI21" s="29"/>
      <c r="GJ21" s="29"/>
      <c r="GK21" s="29"/>
      <c r="GL21" s="29"/>
      <c r="GM21" s="29"/>
      <c r="GN21" s="29"/>
      <c r="GO21" s="29"/>
      <c r="GP21" s="29">
        <v>245</v>
      </c>
      <c r="GQ21" s="29">
        <v>246.2</v>
      </c>
      <c r="GR21" s="29">
        <v>244.2</v>
      </c>
      <c r="GS21" s="29"/>
      <c r="GT21" s="29">
        <v>2917.1</v>
      </c>
      <c r="GU21" s="29">
        <v>972.3</v>
      </c>
      <c r="GV21" s="29">
        <v>434</v>
      </c>
      <c r="GW21" s="29">
        <v>434</v>
      </c>
      <c r="GX21" s="29">
        <v>0</v>
      </c>
      <c r="GY21" s="29">
        <v>2.1</v>
      </c>
      <c r="GZ21" s="29"/>
      <c r="HA21" s="29"/>
      <c r="HB21" s="29"/>
      <c r="HC21" s="29">
        <v>7210.9</v>
      </c>
      <c r="HD21" s="29"/>
      <c r="HE21" s="29"/>
      <c r="HF21" s="29">
        <v>5674.7</v>
      </c>
      <c r="HG21" s="29"/>
      <c r="HH21" s="29"/>
      <c r="HI21" s="29">
        <v>289.5</v>
      </c>
      <c r="HJ21" s="29"/>
      <c r="HK21" s="29"/>
      <c r="HL21" s="29">
        <v>336.2</v>
      </c>
      <c r="HM21" s="29">
        <v>32.200000000000003</v>
      </c>
      <c r="HN21" s="29"/>
      <c r="HO21" s="29"/>
      <c r="HP21" s="29"/>
      <c r="HQ21" s="29"/>
      <c r="HR21" s="29"/>
      <c r="HS21" s="29"/>
      <c r="HT21" s="29">
        <v>1100.7</v>
      </c>
      <c r="HU21" s="29">
        <v>1100.7</v>
      </c>
      <c r="HV21" s="29">
        <v>0</v>
      </c>
      <c r="HW21" s="29"/>
      <c r="HX21" s="29"/>
      <c r="HY21" s="29"/>
      <c r="HZ21" s="29">
        <v>14229</v>
      </c>
      <c r="IA21" s="29">
        <v>14229</v>
      </c>
      <c r="IB21" s="29">
        <v>14229</v>
      </c>
    </row>
    <row r="22" spans="1:236" ht="14">
      <c r="A22" s="33">
        <v>16</v>
      </c>
      <c r="B22" s="34" t="s">
        <v>19</v>
      </c>
      <c r="C22" s="29">
        <f t="shared" ref="C22:C27" si="5">F22+I22+L22+O22+R22+U22+X22+AA22+AG22+AJ22+AM22+AP22+AS22+AV22+AY22+BB22+BE22+BH22+BK22+BN22+BQ22+BT22+BW22+BZ22+CC22+CF22+CI22+CL22+CO22+CR22+CU22+CX22+DA22+DD22+DG22+DJ22+DM22+DP22+DS22+DV22+DY22+EB22+EE22+EH22+EK22+EN22+EQ22+ET22+EW22+EZ22+FC22+FF22+FI22+FL22+FO22+FR22+FU22+FX22+GA22+GD22+GG22+GJ22+GM22+GP22+GS22+GV22+GY22+HB22+HE22+HK22+HN22+HQ22+HT22+HW22+HZ22</f>
        <v>291087.10000000003</v>
      </c>
      <c r="D22" s="29">
        <f t="shared" si="3"/>
        <v>466557.9</v>
      </c>
      <c r="E22" s="29">
        <f t="shared" si="4"/>
        <v>126335.49999999999</v>
      </c>
      <c r="F22" s="29">
        <v>12744.2</v>
      </c>
      <c r="G22" s="29">
        <v>12744.2</v>
      </c>
      <c r="H22" s="29">
        <v>5563</v>
      </c>
      <c r="I22" s="29">
        <v>28159.5</v>
      </c>
      <c r="J22" s="29">
        <v>28159.5</v>
      </c>
      <c r="K22" s="29">
        <v>14664.5</v>
      </c>
      <c r="L22" s="29">
        <v>20582.599999999999</v>
      </c>
      <c r="M22" s="29">
        <v>24882.6</v>
      </c>
      <c r="N22" s="29">
        <v>1543.4</v>
      </c>
      <c r="O22" s="29">
        <v>9677.9</v>
      </c>
      <c r="P22" s="29">
        <v>9677.9</v>
      </c>
      <c r="Q22" s="29">
        <v>9207.7999999999993</v>
      </c>
      <c r="R22" s="29"/>
      <c r="S22" s="29"/>
      <c r="T22" s="29"/>
      <c r="U22" s="29">
        <v>4167.2</v>
      </c>
      <c r="V22" s="29">
        <v>4167.2</v>
      </c>
      <c r="W22" s="29">
        <v>0</v>
      </c>
      <c r="X22" s="42">
        <v>43335</v>
      </c>
      <c r="Y22" s="29">
        <v>43335</v>
      </c>
      <c r="Z22" s="29">
        <v>22659.8</v>
      </c>
      <c r="AA22" s="29"/>
      <c r="AB22" s="29"/>
      <c r="AC22" s="29"/>
      <c r="AD22" s="29"/>
      <c r="AE22" s="29"/>
      <c r="AF22" s="29"/>
      <c r="AG22" s="29"/>
      <c r="AH22" s="29"/>
      <c r="AI22" s="29"/>
      <c r="AJ22" s="29"/>
      <c r="AK22" s="29">
        <v>86252.6</v>
      </c>
      <c r="AL22" s="29">
        <v>1798.2</v>
      </c>
      <c r="AM22" s="29"/>
      <c r="AN22" s="29"/>
      <c r="AO22" s="29"/>
      <c r="AP22" s="29">
        <v>36245.800000000003</v>
      </c>
      <c r="AQ22" s="29">
        <v>20914.5</v>
      </c>
      <c r="AR22" s="29">
        <v>0</v>
      </c>
      <c r="AS22" s="29"/>
      <c r="AT22" s="29"/>
      <c r="AU22" s="29"/>
      <c r="AV22" s="29"/>
      <c r="AW22" s="29"/>
      <c r="AX22" s="29"/>
      <c r="AY22" s="29"/>
      <c r="AZ22" s="29">
        <v>3078.4</v>
      </c>
      <c r="BA22" s="29">
        <v>0</v>
      </c>
      <c r="BB22" s="29"/>
      <c r="BC22" s="29"/>
      <c r="BD22" s="29"/>
      <c r="BE22" s="29"/>
      <c r="BF22" s="29"/>
      <c r="BG22" s="29"/>
      <c r="BH22" s="29"/>
      <c r="BI22" s="29"/>
      <c r="BJ22" s="29"/>
      <c r="BK22" s="29">
        <v>17136.099999999999</v>
      </c>
      <c r="BL22" s="29">
        <v>17136.099999999999</v>
      </c>
      <c r="BM22" s="29">
        <v>0</v>
      </c>
      <c r="BN22" s="29"/>
      <c r="BO22" s="29"/>
      <c r="BP22" s="29"/>
      <c r="BQ22" s="29">
        <v>19962.099999999999</v>
      </c>
      <c r="BR22" s="29">
        <v>19962.099999999999</v>
      </c>
      <c r="BS22" s="29">
        <v>19962.099999999999</v>
      </c>
      <c r="BT22" s="29">
        <v>1612</v>
      </c>
      <c r="BU22" s="29">
        <v>2880.6</v>
      </c>
      <c r="BV22" s="29">
        <v>0</v>
      </c>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v>95.8</v>
      </c>
      <c r="CV22" s="29">
        <v>95.8</v>
      </c>
      <c r="CW22" s="29">
        <v>95.8</v>
      </c>
      <c r="CX22" s="29"/>
      <c r="CY22" s="29"/>
      <c r="CZ22" s="29"/>
      <c r="DA22" s="29"/>
      <c r="DB22" s="29"/>
      <c r="DC22" s="29"/>
      <c r="DD22" s="29"/>
      <c r="DE22" s="29"/>
      <c r="DF22" s="29"/>
      <c r="DG22" s="29"/>
      <c r="DH22" s="29"/>
      <c r="DI22" s="29"/>
      <c r="DJ22" s="29">
        <v>1045</v>
      </c>
      <c r="DK22" s="29">
        <v>1045</v>
      </c>
      <c r="DL22" s="29">
        <v>1045</v>
      </c>
      <c r="DM22" s="29"/>
      <c r="DN22" s="29"/>
      <c r="DO22" s="29"/>
      <c r="DP22" s="29">
        <v>0</v>
      </c>
      <c r="DQ22" s="29"/>
      <c r="DR22" s="29"/>
      <c r="DS22" s="29"/>
      <c r="DT22" s="29"/>
      <c r="DU22" s="29"/>
      <c r="DV22" s="29"/>
      <c r="DW22" s="29"/>
      <c r="DX22" s="29"/>
      <c r="DY22" s="29"/>
      <c r="DZ22" s="29"/>
      <c r="EA22" s="29"/>
      <c r="EB22" s="29"/>
      <c r="EC22" s="29"/>
      <c r="ED22" s="29"/>
      <c r="EE22" s="29"/>
      <c r="EF22" s="29">
        <v>5891</v>
      </c>
      <c r="EG22" s="29">
        <v>5891</v>
      </c>
      <c r="EH22" s="29"/>
      <c r="EI22" s="29"/>
      <c r="EJ22" s="29"/>
      <c r="EK22" s="29"/>
      <c r="EL22" s="29">
        <v>44035.4</v>
      </c>
      <c r="EM22" s="29">
        <v>8638.9</v>
      </c>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v>6504.4</v>
      </c>
      <c r="FS22" s="29">
        <v>6504.4</v>
      </c>
      <c r="FT22" s="29">
        <v>738.2</v>
      </c>
      <c r="FU22" s="29">
        <v>25786.5</v>
      </c>
      <c r="FV22" s="29">
        <v>33610.800000000003</v>
      </c>
      <c r="FW22" s="29">
        <v>16572.599999999999</v>
      </c>
      <c r="FX22" s="29">
        <v>8792.7000000000007</v>
      </c>
      <c r="FY22" s="29">
        <v>7993.3</v>
      </c>
      <c r="FZ22" s="29">
        <v>0</v>
      </c>
      <c r="GA22" s="29">
        <v>7804.5</v>
      </c>
      <c r="GB22" s="29">
        <v>8536.9</v>
      </c>
      <c r="GC22" s="29">
        <v>0</v>
      </c>
      <c r="GD22" s="29"/>
      <c r="GE22" s="29"/>
      <c r="GF22" s="29"/>
      <c r="GG22" s="29"/>
      <c r="GH22" s="29"/>
      <c r="GI22" s="29"/>
      <c r="GJ22" s="29"/>
      <c r="GK22" s="29"/>
      <c r="GL22" s="29"/>
      <c r="GM22" s="29"/>
      <c r="GN22" s="29"/>
      <c r="GO22" s="29"/>
      <c r="GP22" s="29">
        <v>1470.1</v>
      </c>
      <c r="GQ22" s="29">
        <v>1477.5</v>
      </c>
      <c r="GR22" s="29">
        <v>183.7</v>
      </c>
      <c r="GS22" s="29"/>
      <c r="GT22" s="29">
        <v>2715.1</v>
      </c>
      <c r="GU22" s="29">
        <v>905</v>
      </c>
      <c r="GV22" s="29">
        <v>574</v>
      </c>
      <c r="GW22" s="29">
        <v>574</v>
      </c>
      <c r="GX22" s="29">
        <v>0</v>
      </c>
      <c r="GY22" s="29">
        <v>5</v>
      </c>
      <c r="GZ22" s="29">
        <v>606.1</v>
      </c>
      <c r="HA22" s="29">
        <v>0</v>
      </c>
      <c r="HB22" s="29"/>
      <c r="HC22" s="29">
        <v>11150.9</v>
      </c>
      <c r="HD22" s="29"/>
      <c r="HE22" s="29"/>
      <c r="HF22" s="29">
        <v>8775.4</v>
      </c>
      <c r="HG22" s="29"/>
      <c r="HH22" s="29"/>
      <c r="HI22" s="29">
        <v>447.7</v>
      </c>
      <c r="HJ22" s="29"/>
      <c r="HK22" s="29"/>
      <c r="HL22" s="29">
        <v>14516.9</v>
      </c>
      <c r="HM22" s="29">
        <v>279</v>
      </c>
      <c r="HN22" s="29">
        <v>4497.2</v>
      </c>
      <c r="HO22" s="29">
        <v>4501.5</v>
      </c>
      <c r="HP22" s="29">
        <v>0</v>
      </c>
      <c r="HQ22" s="29">
        <v>17032.8</v>
      </c>
      <c r="HR22" s="29">
        <v>17032.8</v>
      </c>
      <c r="HS22" s="29"/>
      <c r="HT22" s="29">
        <v>772.2</v>
      </c>
      <c r="HU22" s="29">
        <v>772.2</v>
      </c>
      <c r="HV22" s="29">
        <v>772.2</v>
      </c>
      <c r="HW22" s="29"/>
      <c r="HX22" s="29"/>
      <c r="HY22" s="29"/>
      <c r="HZ22" s="29">
        <v>23084.5</v>
      </c>
      <c r="IA22" s="29">
        <v>23084.5</v>
      </c>
      <c r="IB22" s="29">
        <v>15815.3</v>
      </c>
    </row>
    <row r="23" spans="1:236" ht="12.75" customHeight="1">
      <c r="A23" s="33">
        <v>17</v>
      </c>
      <c r="B23" s="34" t="s">
        <v>20</v>
      </c>
      <c r="C23" s="29">
        <f t="shared" si="5"/>
        <v>53300.700000000004</v>
      </c>
      <c r="D23" s="29">
        <f t="shared" si="3"/>
        <v>103964.50000000001</v>
      </c>
      <c r="E23" s="29">
        <f t="shared" si="4"/>
        <v>27543.3</v>
      </c>
      <c r="F23" s="29">
        <v>10516.7</v>
      </c>
      <c r="G23" s="29">
        <v>15561.8</v>
      </c>
      <c r="H23" s="29">
        <v>0</v>
      </c>
      <c r="I23" s="29">
        <v>11551.4</v>
      </c>
      <c r="J23" s="29">
        <v>6506.3</v>
      </c>
      <c r="K23" s="29">
        <v>3088.6</v>
      </c>
      <c r="L23" s="29">
        <v>4245</v>
      </c>
      <c r="M23" s="29">
        <v>4245</v>
      </c>
      <c r="N23" s="29">
        <v>0</v>
      </c>
      <c r="O23" s="29">
        <v>1528.3</v>
      </c>
      <c r="P23" s="29">
        <v>1528.3</v>
      </c>
      <c r="Q23" s="29">
        <v>1453.4</v>
      </c>
      <c r="R23" s="29"/>
      <c r="S23" s="29"/>
      <c r="T23" s="29"/>
      <c r="U23" s="29">
        <v>448.8</v>
      </c>
      <c r="V23" s="29">
        <v>448.8</v>
      </c>
      <c r="W23" s="29">
        <v>0</v>
      </c>
      <c r="X23" s="42"/>
      <c r="Y23" s="29"/>
      <c r="Z23" s="29"/>
      <c r="AA23" s="29"/>
      <c r="AB23" s="29"/>
      <c r="AC23" s="29"/>
      <c r="AD23" s="29"/>
      <c r="AE23" s="29"/>
      <c r="AF23" s="29"/>
      <c r="AG23" s="29"/>
      <c r="AH23" s="29"/>
      <c r="AI23" s="29"/>
      <c r="AJ23" s="29"/>
      <c r="AK23" s="29">
        <v>15494.8</v>
      </c>
      <c r="AL23" s="29">
        <v>4032.3</v>
      </c>
      <c r="AM23" s="29"/>
      <c r="AN23" s="29"/>
      <c r="AO23" s="29"/>
      <c r="AP23" s="29"/>
      <c r="AQ23" s="29"/>
      <c r="AR23" s="29"/>
      <c r="AS23" s="29"/>
      <c r="AT23" s="29"/>
      <c r="AU23" s="29"/>
      <c r="AV23" s="29"/>
      <c r="AW23" s="29"/>
      <c r="AX23" s="29"/>
      <c r="AY23" s="29"/>
      <c r="AZ23" s="29">
        <v>2914.6</v>
      </c>
      <c r="BA23" s="29">
        <v>0</v>
      </c>
      <c r="BB23" s="29"/>
      <c r="BC23" s="29"/>
      <c r="BD23" s="29"/>
      <c r="BE23" s="29"/>
      <c r="BF23" s="29"/>
      <c r="BG23" s="29"/>
      <c r="BH23" s="29"/>
      <c r="BI23" s="29"/>
      <c r="BJ23" s="29"/>
      <c r="BK23" s="29">
        <v>3007.2</v>
      </c>
      <c r="BL23" s="29">
        <v>3007.2</v>
      </c>
      <c r="BM23" s="29">
        <v>0</v>
      </c>
      <c r="BN23" s="29"/>
      <c r="BO23" s="29"/>
      <c r="BP23" s="29"/>
      <c r="BQ23" s="29">
        <v>2851.7</v>
      </c>
      <c r="BR23" s="29">
        <v>2851.7</v>
      </c>
      <c r="BS23" s="29">
        <v>2553.6999999999998</v>
      </c>
      <c r="BT23" s="29"/>
      <c r="BU23" s="29"/>
      <c r="BV23" s="29"/>
      <c r="BW23" s="29"/>
      <c r="BX23" s="29"/>
      <c r="BY23" s="29"/>
      <c r="BZ23" s="29"/>
      <c r="CA23" s="29"/>
      <c r="CB23" s="29"/>
      <c r="CC23" s="29"/>
      <c r="CD23" s="29"/>
      <c r="CE23" s="29"/>
      <c r="CF23" s="29"/>
      <c r="CG23" s="29">
        <v>13847.6</v>
      </c>
      <c r="CH23" s="29">
        <v>3326.1</v>
      </c>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v>48</v>
      </c>
      <c r="DK23" s="29">
        <v>48</v>
      </c>
      <c r="DL23" s="29">
        <v>48</v>
      </c>
      <c r="DM23" s="29"/>
      <c r="DN23" s="29"/>
      <c r="DO23" s="29"/>
      <c r="DP23" s="29">
        <v>4201.3</v>
      </c>
      <c r="DQ23" s="29"/>
      <c r="DR23" s="29"/>
      <c r="DS23" s="29"/>
      <c r="DT23" s="29">
        <v>4201.3</v>
      </c>
      <c r="DU23" s="29">
        <v>2164.6</v>
      </c>
      <c r="DV23" s="29"/>
      <c r="DW23" s="29">
        <v>188.5</v>
      </c>
      <c r="DX23" s="29">
        <v>0</v>
      </c>
      <c r="DY23" s="29"/>
      <c r="DZ23" s="29">
        <v>300</v>
      </c>
      <c r="EA23" s="29">
        <v>300</v>
      </c>
      <c r="EB23" s="29"/>
      <c r="EC23" s="29"/>
      <c r="ED23" s="29"/>
      <c r="EE23" s="29"/>
      <c r="EF23" s="29">
        <v>2172.5</v>
      </c>
      <c r="EG23" s="29">
        <v>2172.5</v>
      </c>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v>2401.6</v>
      </c>
      <c r="FS23" s="29">
        <v>2401.6</v>
      </c>
      <c r="FT23" s="29">
        <v>220.5</v>
      </c>
      <c r="FU23" s="29">
        <v>5949.3</v>
      </c>
      <c r="FV23" s="29">
        <v>5115.1000000000004</v>
      </c>
      <c r="FW23" s="29">
        <v>2374.1</v>
      </c>
      <c r="FX23" s="29"/>
      <c r="FY23" s="29"/>
      <c r="FZ23" s="29"/>
      <c r="GA23" s="29">
        <v>1560.9</v>
      </c>
      <c r="GB23" s="29">
        <v>1513.1</v>
      </c>
      <c r="GC23" s="29">
        <v>0</v>
      </c>
      <c r="GD23" s="29"/>
      <c r="GE23" s="29"/>
      <c r="GF23" s="29"/>
      <c r="GG23" s="29"/>
      <c r="GH23" s="29"/>
      <c r="GI23" s="29"/>
      <c r="GJ23" s="29"/>
      <c r="GK23" s="29"/>
      <c r="GL23" s="29"/>
      <c r="GM23" s="29"/>
      <c r="GN23" s="29"/>
      <c r="GO23" s="29"/>
      <c r="GP23" s="29">
        <v>0</v>
      </c>
      <c r="GQ23" s="29"/>
      <c r="GR23" s="29"/>
      <c r="GS23" s="29"/>
      <c r="GT23" s="29">
        <v>830</v>
      </c>
      <c r="GU23" s="29">
        <v>276.60000000000002</v>
      </c>
      <c r="GV23" s="29"/>
      <c r="GW23" s="29"/>
      <c r="GX23" s="29">
        <v>0</v>
      </c>
      <c r="GY23" s="29"/>
      <c r="GZ23" s="29">
        <v>8413.7000000000007</v>
      </c>
      <c r="HA23" s="29">
        <v>0</v>
      </c>
      <c r="HB23" s="29"/>
      <c r="HC23" s="29">
        <v>3608</v>
      </c>
      <c r="HD23" s="29"/>
      <c r="HE23" s="29"/>
      <c r="HF23" s="29">
        <v>2839.3</v>
      </c>
      <c r="HG23" s="29"/>
      <c r="HH23" s="29"/>
      <c r="HI23" s="29">
        <v>144.80000000000001</v>
      </c>
      <c r="HJ23" s="29"/>
      <c r="HK23" s="29"/>
      <c r="HL23" s="29"/>
      <c r="HM23" s="29"/>
      <c r="HN23" s="29"/>
      <c r="HO23" s="29"/>
      <c r="HP23" s="29"/>
      <c r="HQ23" s="29"/>
      <c r="HR23" s="29"/>
      <c r="HS23" s="29"/>
      <c r="HT23" s="29">
        <v>548</v>
      </c>
      <c r="HU23" s="29">
        <v>1340</v>
      </c>
      <c r="HV23" s="29">
        <v>1090.4000000000001</v>
      </c>
      <c r="HW23" s="29"/>
      <c r="HX23" s="29"/>
      <c r="HY23" s="29"/>
      <c r="HZ23" s="29">
        <v>4442.5</v>
      </c>
      <c r="IA23" s="29">
        <v>4442.5</v>
      </c>
      <c r="IB23" s="29">
        <v>4442.5</v>
      </c>
    </row>
    <row r="24" spans="1:236" ht="14">
      <c r="A24" s="33">
        <v>18</v>
      </c>
      <c r="B24" s="34" t="s">
        <v>21</v>
      </c>
      <c r="C24" s="29">
        <f t="shared" si="5"/>
        <v>75232.900000000009</v>
      </c>
      <c r="D24" s="29">
        <f t="shared" si="3"/>
        <v>145607.30000000002</v>
      </c>
      <c r="E24" s="29">
        <f t="shared" si="4"/>
        <v>23626.799999999996</v>
      </c>
      <c r="F24" s="29">
        <v>13711.9</v>
      </c>
      <c r="G24" s="29">
        <v>13711.9</v>
      </c>
      <c r="H24" s="29">
        <v>0</v>
      </c>
      <c r="I24" s="29">
        <v>12528.9</v>
      </c>
      <c r="J24" s="29">
        <v>12528.9</v>
      </c>
      <c r="K24" s="29">
        <v>7477.6</v>
      </c>
      <c r="L24" s="29">
        <v>5197.7</v>
      </c>
      <c r="M24" s="29">
        <v>5197.7</v>
      </c>
      <c r="N24" s="29">
        <v>596.79999999999995</v>
      </c>
      <c r="O24" s="29">
        <v>2675.5</v>
      </c>
      <c r="P24" s="29">
        <v>2675.5</v>
      </c>
      <c r="Q24" s="29">
        <v>2072.6</v>
      </c>
      <c r="R24" s="29"/>
      <c r="S24" s="29"/>
      <c r="T24" s="29"/>
      <c r="U24" s="29">
        <v>528.70000000000005</v>
      </c>
      <c r="V24" s="29">
        <v>528.70000000000005</v>
      </c>
      <c r="W24" s="29">
        <v>528.70000000000005</v>
      </c>
      <c r="X24" s="42"/>
      <c r="Y24" s="29"/>
      <c r="Z24" s="29"/>
      <c r="AA24" s="29"/>
      <c r="AB24" s="29"/>
      <c r="AC24" s="29"/>
      <c r="AD24" s="29"/>
      <c r="AE24" s="29"/>
      <c r="AF24" s="29"/>
      <c r="AG24" s="29"/>
      <c r="AH24" s="29"/>
      <c r="AI24" s="29"/>
      <c r="AJ24" s="29"/>
      <c r="AK24" s="29">
        <v>56888.9</v>
      </c>
      <c r="AL24" s="29">
        <v>2149.9</v>
      </c>
      <c r="AM24" s="29">
        <v>2833.6</v>
      </c>
      <c r="AN24" s="29">
        <v>2833.6</v>
      </c>
      <c r="AO24" s="29">
        <v>0</v>
      </c>
      <c r="AP24" s="29"/>
      <c r="AQ24" s="29"/>
      <c r="AR24" s="29"/>
      <c r="AS24" s="29"/>
      <c r="AT24" s="29"/>
      <c r="AU24" s="29"/>
      <c r="AV24" s="29"/>
      <c r="AW24" s="29"/>
      <c r="AX24" s="29"/>
      <c r="AY24" s="29"/>
      <c r="AZ24" s="29"/>
      <c r="BA24" s="29"/>
      <c r="BB24" s="29"/>
      <c r="BC24" s="29"/>
      <c r="BD24" s="29"/>
      <c r="BE24" s="29"/>
      <c r="BF24" s="29"/>
      <c r="BG24" s="29"/>
      <c r="BH24" s="29"/>
      <c r="BI24" s="29"/>
      <c r="BJ24" s="29"/>
      <c r="BK24" s="29">
        <v>0</v>
      </c>
      <c r="BL24" s="29">
        <v>0</v>
      </c>
      <c r="BM24" s="29">
        <v>0</v>
      </c>
      <c r="BN24" s="29"/>
      <c r="BO24" s="29"/>
      <c r="BP24" s="29"/>
      <c r="BQ24" s="29">
        <v>4184.7</v>
      </c>
      <c r="BR24" s="29">
        <v>4184.7</v>
      </c>
      <c r="BS24" s="29">
        <v>4043.4</v>
      </c>
      <c r="BT24" s="29"/>
      <c r="BU24" s="29">
        <v>569.29999999999995</v>
      </c>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v>95.8</v>
      </c>
      <c r="CV24" s="29">
        <v>95.8</v>
      </c>
      <c r="CW24" s="29">
        <v>95.8</v>
      </c>
      <c r="CX24" s="29"/>
      <c r="CY24" s="29"/>
      <c r="CZ24" s="29"/>
      <c r="DA24" s="29"/>
      <c r="DB24" s="29"/>
      <c r="DC24" s="29"/>
      <c r="DD24" s="29"/>
      <c r="DE24" s="29"/>
      <c r="DF24" s="29"/>
      <c r="DG24" s="29"/>
      <c r="DH24" s="29"/>
      <c r="DI24" s="29"/>
      <c r="DJ24" s="29">
        <v>646</v>
      </c>
      <c r="DK24" s="29">
        <v>646</v>
      </c>
      <c r="DL24" s="29">
        <v>646</v>
      </c>
      <c r="DM24" s="29"/>
      <c r="DN24" s="29"/>
      <c r="DO24" s="29"/>
      <c r="DP24" s="29">
        <v>0</v>
      </c>
      <c r="DQ24" s="29"/>
      <c r="DR24" s="29"/>
      <c r="DS24" s="29"/>
      <c r="DT24" s="29"/>
      <c r="DU24" s="29"/>
      <c r="DV24" s="29"/>
      <c r="DW24" s="29">
        <v>4138.6000000000004</v>
      </c>
      <c r="DX24" s="29">
        <v>1709.8</v>
      </c>
      <c r="DY24" s="29"/>
      <c r="DZ24" s="29">
        <v>150</v>
      </c>
      <c r="EA24" s="29">
        <v>150</v>
      </c>
      <c r="EB24" s="29"/>
      <c r="EC24" s="29"/>
      <c r="ED24" s="29"/>
      <c r="EE24" s="29"/>
      <c r="EF24" s="29">
        <v>950.9</v>
      </c>
      <c r="EG24" s="29">
        <v>950.9</v>
      </c>
      <c r="EH24" s="29"/>
      <c r="EI24" s="29"/>
      <c r="EJ24" s="29"/>
      <c r="EK24" s="29"/>
      <c r="EL24" s="29"/>
      <c r="EM24" s="29"/>
      <c r="EN24" s="29"/>
      <c r="EO24" s="29"/>
      <c r="EP24" s="29"/>
      <c r="EQ24" s="29"/>
      <c r="ER24" s="29"/>
      <c r="ES24" s="29"/>
      <c r="ET24" s="29"/>
      <c r="EU24" s="29"/>
      <c r="EV24" s="29"/>
      <c r="EW24" s="29"/>
      <c r="EX24" s="29"/>
      <c r="EY24" s="29"/>
      <c r="EZ24" s="29"/>
      <c r="FA24" s="29"/>
      <c r="FB24" s="29"/>
      <c r="FC24" s="29">
        <v>23174.5</v>
      </c>
      <c r="FD24" s="29">
        <v>23174.5</v>
      </c>
      <c r="FE24" s="29">
        <v>0</v>
      </c>
      <c r="FF24" s="29"/>
      <c r="FG24" s="29"/>
      <c r="FH24" s="29"/>
      <c r="FI24" s="29"/>
      <c r="FJ24" s="29"/>
      <c r="FK24" s="29"/>
      <c r="FL24" s="29"/>
      <c r="FM24" s="29"/>
      <c r="FN24" s="29"/>
      <c r="FO24" s="29"/>
      <c r="FP24" s="29"/>
      <c r="FQ24" s="29"/>
      <c r="FR24" s="29">
        <v>1347.6</v>
      </c>
      <c r="FS24" s="29">
        <v>1347.6</v>
      </c>
      <c r="FT24" s="29">
        <v>179.3</v>
      </c>
      <c r="FU24" s="29">
        <v>2559.5</v>
      </c>
      <c r="FV24" s="29">
        <v>1607</v>
      </c>
      <c r="FW24" s="29">
        <v>792.3</v>
      </c>
      <c r="FX24" s="29"/>
      <c r="FY24" s="29"/>
      <c r="FZ24" s="29"/>
      <c r="GA24" s="29">
        <v>3121.8</v>
      </c>
      <c r="GB24" s="29">
        <v>3026.2</v>
      </c>
      <c r="GC24" s="29">
        <v>0</v>
      </c>
      <c r="GD24" s="29"/>
      <c r="GE24" s="29"/>
      <c r="GF24" s="29"/>
      <c r="GG24" s="29"/>
      <c r="GH24" s="29"/>
      <c r="GI24" s="29"/>
      <c r="GJ24" s="29"/>
      <c r="GK24" s="29"/>
      <c r="GL24" s="29"/>
      <c r="GM24" s="29"/>
      <c r="GN24" s="29"/>
      <c r="GO24" s="29"/>
      <c r="GP24" s="29">
        <v>0</v>
      </c>
      <c r="GQ24" s="29"/>
      <c r="GR24" s="29"/>
      <c r="GS24" s="29"/>
      <c r="GT24" s="29">
        <v>596.79999999999995</v>
      </c>
      <c r="GU24" s="29">
        <v>132.6</v>
      </c>
      <c r="GV24" s="29">
        <v>34.299999999999997</v>
      </c>
      <c r="GW24" s="29">
        <v>34.299999999999997</v>
      </c>
      <c r="GX24" s="29">
        <v>0</v>
      </c>
      <c r="GY24" s="29">
        <v>0.2</v>
      </c>
      <c r="GZ24" s="29">
        <v>684.9</v>
      </c>
      <c r="HA24" s="29">
        <v>0</v>
      </c>
      <c r="HB24" s="29"/>
      <c r="HC24" s="29">
        <v>4342.6000000000004</v>
      </c>
      <c r="HD24" s="29"/>
      <c r="HE24" s="29"/>
      <c r="HF24" s="29">
        <v>3417.5</v>
      </c>
      <c r="HG24" s="29"/>
      <c r="HH24" s="29"/>
      <c r="HI24" s="29">
        <v>174.3</v>
      </c>
      <c r="HJ24" s="29"/>
      <c r="HK24" s="29"/>
      <c r="HL24" s="29"/>
      <c r="HM24" s="29"/>
      <c r="HN24" s="29"/>
      <c r="HO24" s="29"/>
      <c r="HP24" s="29"/>
      <c r="HQ24" s="29"/>
      <c r="HR24" s="29"/>
      <c r="HS24" s="29"/>
      <c r="HT24" s="29">
        <v>491.1</v>
      </c>
      <c r="HU24" s="29">
        <v>0</v>
      </c>
      <c r="HV24" s="29">
        <v>0</v>
      </c>
      <c r="HW24" s="29"/>
      <c r="HX24" s="29"/>
      <c r="HY24" s="29"/>
      <c r="HZ24" s="29">
        <v>2101.1</v>
      </c>
      <c r="IA24" s="29">
        <v>2101.1</v>
      </c>
      <c r="IB24" s="29">
        <v>2101.1</v>
      </c>
    </row>
    <row r="25" spans="1:236" ht="12.75" customHeight="1">
      <c r="A25" s="33">
        <v>19</v>
      </c>
      <c r="B25" s="34" t="s">
        <v>22</v>
      </c>
      <c r="C25" s="29">
        <f t="shared" si="5"/>
        <v>182522.59999999998</v>
      </c>
      <c r="D25" s="29">
        <f t="shared" si="3"/>
        <v>256325.49999999997</v>
      </c>
      <c r="E25" s="29">
        <f t="shared" si="4"/>
        <v>86807.799999999988</v>
      </c>
      <c r="F25" s="29">
        <v>24666.9</v>
      </c>
      <c r="G25" s="29">
        <v>40902.400000000001</v>
      </c>
      <c r="H25" s="29">
        <v>16093.2</v>
      </c>
      <c r="I25" s="29">
        <v>21946.7</v>
      </c>
      <c r="J25" s="29">
        <v>21946.7</v>
      </c>
      <c r="K25" s="29">
        <v>10856.8</v>
      </c>
      <c r="L25" s="29">
        <v>6478.3</v>
      </c>
      <c r="M25" s="29">
        <v>6478.3</v>
      </c>
      <c r="N25" s="29">
        <v>464.6</v>
      </c>
      <c r="O25" s="29">
        <v>3531.6</v>
      </c>
      <c r="P25" s="29">
        <v>3531.6</v>
      </c>
      <c r="Q25" s="29">
        <v>2368.6999999999998</v>
      </c>
      <c r="R25" s="29"/>
      <c r="S25" s="29"/>
      <c r="T25" s="29"/>
      <c r="U25" s="29">
        <v>1179.3</v>
      </c>
      <c r="V25" s="29">
        <v>1179.3</v>
      </c>
      <c r="W25" s="29">
        <v>0</v>
      </c>
      <c r="X25" s="42"/>
      <c r="Y25" s="29"/>
      <c r="Z25" s="29"/>
      <c r="AA25" s="29"/>
      <c r="AB25" s="29"/>
      <c r="AC25" s="29"/>
      <c r="AD25" s="29"/>
      <c r="AE25" s="29"/>
      <c r="AF25" s="29"/>
      <c r="AG25" s="29"/>
      <c r="AH25" s="29"/>
      <c r="AI25" s="29"/>
      <c r="AJ25" s="29"/>
      <c r="AK25" s="29">
        <v>18708.2</v>
      </c>
      <c r="AL25" s="29">
        <v>70.5</v>
      </c>
      <c r="AM25" s="29"/>
      <c r="AN25" s="29"/>
      <c r="AO25" s="29"/>
      <c r="AP25" s="29"/>
      <c r="AQ25" s="29"/>
      <c r="AR25" s="29"/>
      <c r="AS25" s="29"/>
      <c r="AT25" s="29"/>
      <c r="AU25" s="29"/>
      <c r="AV25" s="29"/>
      <c r="AW25" s="29">
        <v>10974</v>
      </c>
      <c r="AX25" s="29">
        <v>0</v>
      </c>
      <c r="AY25" s="29"/>
      <c r="AZ25" s="29">
        <v>4835.8</v>
      </c>
      <c r="BA25" s="29">
        <v>0</v>
      </c>
      <c r="BB25" s="29"/>
      <c r="BC25" s="29"/>
      <c r="BD25" s="29"/>
      <c r="BE25" s="29"/>
      <c r="BF25" s="29"/>
      <c r="BG25" s="29"/>
      <c r="BH25" s="29"/>
      <c r="BI25" s="29"/>
      <c r="BJ25" s="29"/>
      <c r="BK25" s="29">
        <v>6506.6</v>
      </c>
      <c r="BL25" s="29">
        <v>6506.6</v>
      </c>
      <c r="BM25" s="29">
        <v>8216.4</v>
      </c>
      <c r="BN25" s="29"/>
      <c r="BO25" s="29"/>
      <c r="BP25" s="29"/>
      <c r="BQ25" s="29">
        <v>7496.2</v>
      </c>
      <c r="BR25" s="29">
        <v>7496.2</v>
      </c>
      <c r="BS25" s="29">
        <v>7496.2</v>
      </c>
      <c r="BT25" s="29"/>
      <c r="BU25" s="29">
        <v>578.29999999999995</v>
      </c>
      <c r="BV25" s="29"/>
      <c r="BW25" s="29"/>
      <c r="BX25" s="29"/>
      <c r="BY25" s="29"/>
      <c r="BZ25" s="29"/>
      <c r="CA25" s="29"/>
      <c r="CB25" s="29"/>
      <c r="CC25" s="29"/>
      <c r="CD25" s="29">
        <v>1162.5</v>
      </c>
      <c r="CE25" s="29"/>
      <c r="CF25" s="29"/>
      <c r="CG25" s="29"/>
      <c r="CH25" s="29"/>
      <c r="CI25" s="29"/>
      <c r="CJ25" s="29"/>
      <c r="CK25" s="29"/>
      <c r="CL25" s="29">
        <v>36499.4</v>
      </c>
      <c r="CM25" s="29">
        <v>39670.6</v>
      </c>
      <c r="CN25" s="29">
        <v>15414.2</v>
      </c>
      <c r="CO25" s="29"/>
      <c r="CP25" s="29"/>
      <c r="CQ25" s="29"/>
      <c r="CR25" s="29"/>
      <c r="CS25" s="29"/>
      <c r="CT25" s="29"/>
      <c r="CU25" s="29"/>
      <c r="CV25" s="29"/>
      <c r="CW25" s="29"/>
      <c r="CX25" s="29"/>
      <c r="CY25" s="29"/>
      <c r="CZ25" s="29"/>
      <c r="DA25" s="29"/>
      <c r="DB25" s="29"/>
      <c r="DC25" s="29"/>
      <c r="DD25" s="29"/>
      <c r="DE25" s="29"/>
      <c r="DF25" s="29"/>
      <c r="DG25" s="29"/>
      <c r="DH25" s="29"/>
      <c r="DI25" s="29"/>
      <c r="DJ25" s="29">
        <v>78</v>
      </c>
      <c r="DK25" s="29">
        <v>78</v>
      </c>
      <c r="DL25" s="29">
        <v>78</v>
      </c>
      <c r="DM25" s="29">
        <v>15770</v>
      </c>
      <c r="DN25" s="29">
        <v>15770</v>
      </c>
      <c r="DO25" s="29"/>
      <c r="DP25" s="29">
        <v>1061.9000000000001</v>
      </c>
      <c r="DQ25" s="29"/>
      <c r="DR25" s="29"/>
      <c r="DS25" s="29"/>
      <c r="DT25" s="29">
        <v>1061.9000000000001</v>
      </c>
      <c r="DU25" s="29">
        <v>0</v>
      </c>
      <c r="DV25" s="29"/>
      <c r="DW25" s="29"/>
      <c r="DX25" s="29"/>
      <c r="DY25" s="29"/>
      <c r="DZ25" s="29">
        <v>225</v>
      </c>
      <c r="EA25" s="29">
        <v>225</v>
      </c>
      <c r="EB25" s="29"/>
      <c r="EC25" s="29"/>
      <c r="ED25" s="29"/>
      <c r="EE25" s="29"/>
      <c r="EF25" s="29">
        <v>2531.3000000000002</v>
      </c>
      <c r="EG25" s="29">
        <v>0</v>
      </c>
      <c r="EH25" s="29"/>
      <c r="EI25" s="29"/>
      <c r="EJ25" s="29"/>
      <c r="EK25" s="29"/>
      <c r="EL25" s="29"/>
      <c r="EM25" s="29"/>
      <c r="EN25" s="29"/>
      <c r="EO25" s="29"/>
      <c r="EP25" s="29"/>
      <c r="EQ25" s="29"/>
      <c r="ER25" s="29"/>
      <c r="ES25" s="29"/>
      <c r="ET25" s="29"/>
      <c r="EU25" s="29">
        <v>1027.9000000000001</v>
      </c>
      <c r="EV25" s="29">
        <v>614.1</v>
      </c>
      <c r="EW25" s="29"/>
      <c r="EX25" s="29">
        <v>2712.6</v>
      </c>
      <c r="EY25" s="29">
        <v>2406.8000000000002</v>
      </c>
      <c r="EZ25" s="29"/>
      <c r="FA25" s="29"/>
      <c r="FB25" s="29"/>
      <c r="FC25" s="29"/>
      <c r="FD25" s="29"/>
      <c r="FE25" s="29"/>
      <c r="FF25" s="29"/>
      <c r="FG25" s="29"/>
      <c r="FH25" s="29"/>
      <c r="FI25" s="29"/>
      <c r="FJ25" s="29"/>
      <c r="FK25" s="29"/>
      <c r="FL25" s="29">
        <v>22082.400000000001</v>
      </c>
      <c r="FM25" s="29">
        <v>22082.400000000001</v>
      </c>
      <c r="FN25" s="29">
        <v>3037.1</v>
      </c>
      <c r="FO25" s="29"/>
      <c r="FP25" s="29"/>
      <c r="FQ25" s="29"/>
      <c r="FR25" s="29">
        <v>2779.7</v>
      </c>
      <c r="FS25" s="29">
        <v>2779.7</v>
      </c>
      <c r="FT25" s="29">
        <v>904.3</v>
      </c>
      <c r="FU25" s="29">
        <v>11520.8</v>
      </c>
      <c r="FV25" s="29">
        <v>9912.2999999999993</v>
      </c>
      <c r="FW25" s="29">
        <v>5506.8</v>
      </c>
      <c r="FX25" s="29"/>
      <c r="FY25" s="29"/>
      <c r="FZ25" s="29"/>
      <c r="GA25" s="29">
        <v>4682.7</v>
      </c>
      <c r="GB25" s="29">
        <v>4539.3</v>
      </c>
      <c r="GC25" s="29">
        <v>0</v>
      </c>
      <c r="GD25" s="29"/>
      <c r="GE25" s="29"/>
      <c r="GF25" s="29"/>
      <c r="GG25" s="29"/>
      <c r="GH25" s="29"/>
      <c r="GI25" s="29"/>
      <c r="GJ25" s="29"/>
      <c r="GK25" s="29"/>
      <c r="GL25" s="29"/>
      <c r="GM25" s="29"/>
      <c r="GN25" s="29"/>
      <c r="GO25" s="29"/>
      <c r="GP25" s="29">
        <v>551.29999999999995</v>
      </c>
      <c r="GQ25" s="29">
        <v>554.1</v>
      </c>
      <c r="GR25" s="29">
        <v>369.4</v>
      </c>
      <c r="GS25" s="29"/>
      <c r="GT25" s="29">
        <v>1878.8</v>
      </c>
      <c r="GU25" s="29">
        <v>626.29999999999995</v>
      </c>
      <c r="GV25" s="29">
        <v>3631.4</v>
      </c>
      <c r="GW25" s="29">
        <v>3631.4</v>
      </c>
      <c r="GX25" s="29">
        <v>0</v>
      </c>
      <c r="GY25" s="29"/>
      <c r="GZ25" s="29"/>
      <c r="HA25" s="29"/>
      <c r="HB25" s="29"/>
      <c r="HC25" s="29">
        <v>6300.1</v>
      </c>
      <c r="HD25" s="29"/>
      <c r="HE25" s="29"/>
      <c r="HF25" s="29">
        <v>4957.8999999999996</v>
      </c>
      <c r="HG25" s="29"/>
      <c r="HH25" s="29"/>
      <c r="HI25" s="29">
        <v>252.9</v>
      </c>
      <c r="HJ25" s="29"/>
      <c r="HK25" s="29"/>
      <c r="HL25" s="29"/>
      <c r="HM25" s="29"/>
      <c r="HN25" s="29"/>
      <c r="HO25" s="29"/>
      <c r="HP25" s="29"/>
      <c r="HQ25" s="29"/>
      <c r="HR25" s="29"/>
      <c r="HS25" s="29"/>
      <c r="HT25" s="29">
        <v>626.9</v>
      </c>
      <c r="HU25" s="29">
        <v>626.9</v>
      </c>
      <c r="HV25" s="29">
        <v>626.9</v>
      </c>
      <c r="HW25" s="29"/>
      <c r="HX25" s="29"/>
      <c r="HY25" s="29"/>
      <c r="HZ25" s="29">
        <v>11432.5</v>
      </c>
      <c r="IA25" s="29">
        <v>11432.5</v>
      </c>
      <c r="IB25" s="29">
        <v>11432.5</v>
      </c>
    </row>
    <row r="26" spans="1:236" ht="14">
      <c r="A26" s="33">
        <v>20</v>
      </c>
      <c r="B26" s="34" t="s">
        <v>23</v>
      </c>
      <c r="C26" s="29">
        <f t="shared" si="5"/>
        <v>82224.199999999983</v>
      </c>
      <c r="D26" s="29">
        <f t="shared" si="3"/>
        <v>160067.80000000005</v>
      </c>
      <c r="E26" s="29">
        <f t="shared" si="4"/>
        <v>33656.400000000001</v>
      </c>
      <c r="F26" s="29">
        <v>18039.099999999999</v>
      </c>
      <c r="G26" s="29">
        <v>18039.099999999999</v>
      </c>
      <c r="H26" s="29">
        <v>0</v>
      </c>
      <c r="I26" s="29">
        <v>12989.5</v>
      </c>
      <c r="J26" s="29">
        <v>12989.5</v>
      </c>
      <c r="K26" s="29">
        <v>9155.5</v>
      </c>
      <c r="L26" s="29">
        <v>4949.6000000000004</v>
      </c>
      <c r="M26" s="29">
        <v>4949.6000000000004</v>
      </c>
      <c r="N26" s="29">
        <v>805.3</v>
      </c>
      <c r="O26" s="29">
        <v>2945</v>
      </c>
      <c r="P26" s="29">
        <v>2945</v>
      </c>
      <c r="Q26" s="29">
        <v>2627.1</v>
      </c>
      <c r="R26" s="29"/>
      <c r="S26" s="29"/>
      <c r="T26" s="29"/>
      <c r="U26" s="29">
        <v>276.3</v>
      </c>
      <c r="V26" s="29">
        <v>276.3</v>
      </c>
      <c r="W26" s="29">
        <v>0</v>
      </c>
      <c r="X26" s="42"/>
      <c r="Y26" s="29"/>
      <c r="Z26" s="29"/>
      <c r="AA26" s="29"/>
      <c r="AB26" s="29"/>
      <c r="AC26" s="29"/>
      <c r="AD26" s="29"/>
      <c r="AE26" s="29"/>
      <c r="AF26" s="29"/>
      <c r="AG26" s="29"/>
      <c r="AH26" s="29"/>
      <c r="AI26" s="29"/>
      <c r="AJ26" s="29"/>
      <c r="AK26" s="29">
        <v>15214.3</v>
      </c>
      <c r="AL26" s="29">
        <v>2510</v>
      </c>
      <c r="AM26" s="29"/>
      <c r="AN26" s="29"/>
      <c r="AO26" s="29"/>
      <c r="AP26" s="29"/>
      <c r="AQ26" s="29"/>
      <c r="AR26" s="29"/>
      <c r="AS26" s="29"/>
      <c r="AT26" s="29"/>
      <c r="AU26" s="29"/>
      <c r="AV26" s="29"/>
      <c r="AW26" s="29"/>
      <c r="AX26" s="29"/>
      <c r="AY26" s="29"/>
      <c r="AZ26" s="29">
        <v>1827.9</v>
      </c>
      <c r="BA26" s="29">
        <v>0</v>
      </c>
      <c r="BB26" s="29"/>
      <c r="BC26" s="29"/>
      <c r="BD26" s="29"/>
      <c r="BE26" s="29"/>
      <c r="BF26" s="29"/>
      <c r="BG26" s="29"/>
      <c r="BH26" s="29"/>
      <c r="BI26" s="29"/>
      <c r="BJ26" s="29"/>
      <c r="BK26" s="29">
        <v>15401.6</v>
      </c>
      <c r="BL26" s="29">
        <v>15401.6</v>
      </c>
      <c r="BM26" s="29">
        <v>266.2</v>
      </c>
      <c r="BN26" s="29"/>
      <c r="BO26" s="29"/>
      <c r="BP26" s="29"/>
      <c r="BQ26" s="29">
        <v>4752.8999999999996</v>
      </c>
      <c r="BR26" s="29">
        <v>4752.8999999999996</v>
      </c>
      <c r="BS26" s="29">
        <v>4752.8999999999996</v>
      </c>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v>85</v>
      </c>
      <c r="DK26" s="29">
        <v>85</v>
      </c>
      <c r="DL26" s="29">
        <v>85</v>
      </c>
      <c r="DM26" s="29"/>
      <c r="DN26" s="29"/>
      <c r="DO26" s="29"/>
      <c r="DP26" s="29">
        <v>2819.9</v>
      </c>
      <c r="DQ26" s="29"/>
      <c r="DR26" s="29"/>
      <c r="DS26" s="29"/>
      <c r="DT26" s="29">
        <v>2819.9</v>
      </c>
      <c r="DU26" s="29">
        <v>0</v>
      </c>
      <c r="DV26" s="29"/>
      <c r="DW26" s="29"/>
      <c r="DX26" s="29"/>
      <c r="DY26" s="29"/>
      <c r="DZ26" s="29"/>
      <c r="EA26" s="29"/>
      <c r="EB26" s="29"/>
      <c r="EC26" s="29"/>
      <c r="ED26" s="29"/>
      <c r="EE26" s="29"/>
      <c r="EF26" s="29">
        <v>2544</v>
      </c>
      <c r="EG26" s="29">
        <v>2544</v>
      </c>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v>48625</v>
      </c>
      <c r="FQ26" s="29">
        <v>0</v>
      </c>
      <c r="FR26" s="29">
        <v>3055.4</v>
      </c>
      <c r="FS26" s="29">
        <v>3055.4</v>
      </c>
      <c r="FT26" s="29">
        <v>600.70000000000005</v>
      </c>
      <c r="FU26" s="29">
        <v>7411.4</v>
      </c>
      <c r="FV26" s="29">
        <v>6186.5</v>
      </c>
      <c r="FW26" s="29">
        <v>3175.2</v>
      </c>
      <c r="FX26" s="29"/>
      <c r="FY26" s="29"/>
      <c r="FZ26" s="29"/>
      <c r="GA26" s="29">
        <v>1560.9</v>
      </c>
      <c r="GB26" s="29">
        <v>1513.1</v>
      </c>
      <c r="GC26" s="29">
        <v>0</v>
      </c>
      <c r="GD26" s="29"/>
      <c r="GE26" s="29"/>
      <c r="GF26" s="29"/>
      <c r="GG26" s="29"/>
      <c r="GH26" s="29"/>
      <c r="GI26" s="29"/>
      <c r="GJ26" s="29"/>
      <c r="GK26" s="29"/>
      <c r="GL26" s="29"/>
      <c r="GM26" s="29"/>
      <c r="GN26" s="29"/>
      <c r="GO26" s="29"/>
      <c r="GP26" s="29"/>
      <c r="GQ26" s="29"/>
      <c r="GR26" s="29"/>
      <c r="GS26" s="29"/>
      <c r="GT26" s="29">
        <v>1361.7</v>
      </c>
      <c r="GU26" s="29">
        <v>567.4</v>
      </c>
      <c r="GV26" s="29">
        <v>1370.5</v>
      </c>
      <c r="GW26" s="29">
        <v>1370.5</v>
      </c>
      <c r="GX26" s="29">
        <v>0</v>
      </c>
      <c r="GY26" s="29"/>
      <c r="GZ26" s="29"/>
      <c r="HA26" s="29"/>
      <c r="HB26" s="29"/>
      <c r="HC26" s="29">
        <v>5223.2</v>
      </c>
      <c r="HD26" s="29"/>
      <c r="HE26" s="29"/>
      <c r="HF26" s="29">
        <v>4110.5</v>
      </c>
      <c r="HG26" s="29"/>
      <c r="HH26" s="29"/>
      <c r="HI26" s="29">
        <v>209.7</v>
      </c>
      <c r="HJ26" s="29"/>
      <c r="HK26" s="29"/>
      <c r="HL26" s="29"/>
      <c r="HM26" s="29"/>
      <c r="HN26" s="29"/>
      <c r="HO26" s="29"/>
      <c r="HP26" s="29"/>
      <c r="HQ26" s="29"/>
      <c r="HR26" s="29"/>
      <c r="HS26" s="29"/>
      <c r="HT26" s="29">
        <v>593.70000000000005</v>
      </c>
      <c r="HU26" s="29">
        <v>593.70000000000005</v>
      </c>
      <c r="HV26" s="29">
        <v>593.70000000000005</v>
      </c>
      <c r="HW26" s="29"/>
      <c r="HX26" s="29"/>
      <c r="HY26" s="29"/>
      <c r="HZ26" s="29">
        <v>5973.4</v>
      </c>
      <c r="IA26" s="29">
        <v>5973.4</v>
      </c>
      <c r="IB26" s="29">
        <v>5973.4</v>
      </c>
    </row>
    <row r="27" spans="1:236" ht="12.75" customHeight="1">
      <c r="A27" s="33">
        <v>21</v>
      </c>
      <c r="B27" s="34" t="s">
        <v>24</v>
      </c>
      <c r="C27" s="29">
        <f t="shared" si="5"/>
        <v>82030.100000000006</v>
      </c>
      <c r="D27" s="29">
        <f t="shared" si="3"/>
        <v>156188.00000000003</v>
      </c>
      <c r="E27" s="29">
        <f t="shared" si="4"/>
        <v>34744</v>
      </c>
      <c r="F27" s="29">
        <v>9457.7999999999993</v>
      </c>
      <c r="G27" s="29">
        <v>20435.900000000001</v>
      </c>
      <c r="H27" s="29">
        <v>2275</v>
      </c>
      <c r="I27" s="29">
        <v>9671.6</v>
      </c>
      <c r="J27" s="29">
        <v>9671.6</v>
      </c>
      <c r="K27" s="29">
        <v>5812.3</v>
      </c>
      <c r="L27" s="29">
        <v>7231.6</v>
      </c>
      <c r="M27" s="29">
        <v>7231.6</v>
      </c>
      <c r="N27" s="29">
        <v>0</v>
      </c>
      <c r="O27" s="29">
        <v>2511.8000000000002</v>
      </c>
      <c r="P27" s="29">
        <v>2511.8000000000002</v>
      </c>
      <c r="Q27" s="29">
        <v>2453.5</v>
      </c>
      <c r="R27" s="29"/>
      <c r="S27" s="29"/>
      <c r="T27" s="29"/>
      <c r="U27" s="29">
        <v>376.6</v>
      </c>
      <c r="V27" s="29">
        <v>376.6</v>
      </c>
      <c r="W27" s="29">
        <v>0</v>
      </c>
      <c r="X27" s="42"/>
      <c r="Y27" s="29"/>
      <c r="Z27" s="29"/>
      <c r="AA27" s="29"/>
      <c r="AB27" s="29"/>
      <c r="AC27" s="29"/>
      <c r="AD27" s="29"/>
      <c r="AE27" s="29"/>
      <c r="AF27" s="29"/>
      <c r="AG27" s="29"/>
      <c r="AH27" s="29"/>
      <c r="AI27" s="29"/>
      <c r="AJ27" s="29"/>
      <c r="AK27" s="29">
        <v>46464.3</v>
      </c>
      <c r="AL27" s="29">
        <v>3651.9</v>
      </c>
      <c r="AM27" s="29"/>
      <c r="AN27" s="29"/>
      <c r="AO27" s="29"/>
      <c r="AP27" s="29"/>
      <c r="AQ27" s="29"/>
      <c r="AR27" s="29"/>
      <c r="AS27" s="29">
        <v>7948.3</v>
      </c>
      <c r="AT27" s="29">
        <v>8814.4</v>
      </c>
      <c r="AU27" s="29">
        <v>0</v>
      </c>
      <c r="AV27" s="29"/>
      <c r="AW27" s="29">
        <v>783.2</v>
      </c>
      <c r="AX27" s="29">
        <v>0</v>
      </c>
      <c r="AY27" s="29"/>
      <c r="AZ27" s="29"/>
      <c r="BA27" s="29"/>
      <c r="BB27" s="29"/>
      <c r="BC27" s="29"/>
      <c r="BD27" s="29"/>
      <c r="BE27" s="29"/>
      <c r="BF27" s="29"/>
      <c r="BG27" s="29"/>
      <c r="BH27" s="29"/>
      <c r="BI27" s="29"/>
      <c r="BJ27" s="29"/>
      <c r="BK27" s="29">
        <v>3188.5</v>
      </c>
      <c r="BL27" s="29">
        <v>3188.5</v>
      </c>
      <c r="BM27" s="29">
        <v>0</v>
      </c>
      <c r="BN27" s="29"/>
      <c r="BO27" s="29"/>
      <c r="BP27" s="29"/>
      <c r="BQ27" s="29">
        <v>7604.6</v>
      </c>
      <c r="BR27" s="29">
        <v>7604.6</v>
      </c>
      <c r="BS27" s="29">
        <v>7604.6</v>
      </c>
      <c r="BT27" s="29"/>
      <c r="BU27" s="29"/>
      <c r="BV27" s="29"/>
      <c r="BW27" s="29"/>
      <c r="BX27" s="29"/>
      <c r="BY27" s="29"/>
      <c r="BZ27" s="29"/>
      <c r="CA27" s="29"/>
      <c r="CB27" s="29"/>
      <c r="CC27" s="29"/>
      <c r="CD27" s="29">
        <v>3673</v>
      </c>
      <c r="CE27" s="29"/>
      <c r="CF27" s="29"/>
      <c r="CG27" s="29"/>
      <c r="CH27" s="29"/>
      <c r="CI27" s="29"/>
      <c r="CJ27" s="29"/>
      <c r="CK27" s="29"/>
      <c r="CL27" s="29"/>
      <c r="CM27" s="29"/>
      <c r="CN27" s="29"/>
      <c r="CO27" s="29"/>
      <c r="CP27" s="29"/>
      <c r="CQ27" s="29"/>
      <c r="CR27" s="29"/>
      <c r="CS27" s="29"/>
      <c r="CT27" s="29"/>
      <c r="CU27" s="29">
        <v>191.6</v>
      </c>
      <c r="CV27" s="29">
        <v>191.6</v>
      </c>
      <c r="CW27" s="29">
        <v>0</v>
      </c>
      <c r="CX27" s="29"/>
      <c r="CY27" s="29"/>
      <c r="CZ27" s="29"/>
      <c r="DA27" s="29"/>
      <c r="DB27" s="29"/>
      <c r="DC27" s="29"/>
      <c r="DD27" s="29"/>
      <c r="DE27" s="29"/>
      <c r="DF27" s="29"/>
      <c r="DG27" s="29"/>
      <c r="DH27" s="29"/>
      <c r="DI27" s="29"/>
      <c r="DJ27" s="29">
        <v>67</v>
      </c>
      <c r="DK27" s="29">
        <v>67</v>
      </c>
      <c r="DL27" s="29">
        <v>67</v>
      </c>
      <c r="DM27" s="29"/>
      <c r="DN27" s="29"/>
      <c r="DO27" s="29"/>
      <c r="DP27" s="29">
        <v>12597.9</v>
      </c>
      <c r="DQ27" s="29"/>
      <c r="DR27" s="29"/>
      <c r="DS27" s="29"/>
      <c r="DT27" s="29">
        <v>12597.9</v>
      </c>
      <c r="DU27" s="29">
        <v>0</v>
      </c>
      <c r="DV27" s="29"/>
      <c r="DW27" s="29"/>
      <c r="DX27" s="29"/>
      <c r="DY27" s="29"/>
      <c r="DZ27" s="29"/>
      <c r="EA27" s="29"/>
      <c r="EB27" s="29"/>
      <c r="EC27" s="29"/>
      <c r="ED27" s="29"/>
      <c r="EE27" s="29"/>
      <c r="EF27" s="29">
        <v>2109.3000000000002</v>
      </c>
      <c r="EG27" s="29">
        <v>2109.3000000000002</v>
      </c>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v>2468.3000000000002</v>
      </c>
      <c r="FS27" s="29">
        <v>2468.3000000000002</v>
      </c>
      <c r="FT27" s="29">
        <v>160.4</v>
      </c>
      <c r="FU27" s="29">
        <v>6615.5</v>
      </c>
      <c r="FV27" s="29">
        <v>5933.2</v>
      </c>
      <c r="FW27" s="29">
        <v>3275.1</v>
      </c>
      <c r="FX27" s="29"/>
      <c r="FY27" s="29"/>
      <c r="FZ27" s="29"/>
      <c r="GA27" s="29">
        <v>4682.7</v>
      </c>
      <c r="GB27" s="29">
        <v>4539.3</v>
      </c>
      <c r="GC27" s="29">
        <v>0</v>
      </c>
      <c r="GD27" s="29"/>
      <c r="GE27" s="29"/>
      <c r="GF27" s="29"/>
      <c r="GG27" s="29"/>
      <c r="GH27" s="29"/>
      <c r="GI27" s="29"/>
      <c r="GJ27" s="29"/>
      <c r="GK27" s="29"/>
      <c r="GL27" s="29"/>
      <c r="GM27" s="29"/>
      <c r="GN27" s="29"/>
      <c r="GO27" s="29"/>
      <c r="GP27" s="29"/>
      <c r="GQ27" s="29"/>
      <c r="GR27" s="29"/>
      <c r="GS27" s="29"/>
      <c r="GT27" s="29">
        <v>1865.6</v>
      </c>
      <c r="GU27" s="29">
        <v>223.4</v>
      </c>
      <c r="GV27" s="29">
        <v>984</v>
      </c>
      <c r="GW27" s="29">
        <v>984</v>
      </c>
      <c r="GX27" s="29">
        <v>0</v>
      </c>
      <c r="GY27" s="29"/>
      <c r="GZ27" s="29">
        <v>80.8</v>
      </c>
      <c r="HA27" s="29">
        <v>0</v>
      </c>
      <c r="HB27" s="29"/>
      <c r="HC27" s="29">
        <v>4096</v>
      </c>
      <c r="HD27" s="29"/>
      <c r="HE27" s="29"/>
      <c r="HF27" s="29">
        <v>3223.5</v>
      </c>
      <c r="HG27" s="29"/>
      <c r="HH27" s="29"/>
      <c r="HI27" s="29">
        <v>164.5</v>
      </c>
      <c r="HJ27" s="29"/>
      <c r="HK27" s="29"/>
      <c r="HL27" s="29">
        <v>679.2</v>
      </c>
      <c r="HM27" s="29">
        <v>679.2</v>
      </c>
      <c r="HN27" s="29"/>
      <c r="HO27" s="29"/>
      <c r="HP27" s="29"/>
      <c r="HQ27" s="29"/>
      <c r="HR27" s="29"/>
      <c r="HS27" s="29"/>
      <c r="HT27" s="29">
        <v>1001.2</v>
      </c>
      <c r="HU27" s="29">
        <v>1001.2</v>
      </c>
      <c r="HV27" s="29">
        <v>1001.2</v>
      </c>
      <c r="HW27" s="29"/>
      <c r="HX27" s="29"/>
      <c r="HY27" s="29"/>
      <c r="HZ27" s="29">
        <v>5431.1</v>
      </c>
      <c r="IA27" s="29">
        <v>5431.1</v>
      </c>
      <c r="IB27" s="29">
        <v>5431.1</v>
      </c>
    </row>
    <row r="28" spans="1:236" ht="21.75" customHeight="1">
      <c r="A28" s="33"/>
      <c r="B28" s="34" t="s">
        <v>101</v>
      </c>
      <c r="C28" s="43">
        <f t="shared" ref="C28" si="6">SUM(C29:C33)</f>
        <v>4486081.4000000004</v>
      </c>
      <c r="D28" s="43">
        <f t="shared" ref="D28" si="7">SUM(D29:D33)</f>
        <v>5360002.5000000009</v>
      </c>
      <c r="E28" s="43">
        <f t="shared" ref="E28" si="8">SUM(E29:E33)</f>
        <v>1423164.9</v>
      </c>
      <c r="F28" s="43">
        <f t="shared" ref="F28:HS28" si="9">SUM(F29:F33)</f>
        <v>0</v>
      </c>
      <c r="G28" s="43">
        <f t="shared" si="9"/>
        <v>0</v>
      </c>
      <c r="H28" s="43">
        <f t="shared" si="9"/>
        <v>0</v>
      </c>
      <c r="I28" s="43">
        <f t="shared" si="9"/>
        <v>0</v>
      </c>
      <c r="J28" s="43">
        <f t="shared" si="9"/>
        <v>0</v>
      </c>
      <c r="K28" s="43">
        <f t="shared" si="9"/>
        <v>0</v>
      </c>
      <c r="L28" s="43">
        <f t="shared" si="9"/>
        <v>0</v>
      </c>
      <c r="M28" s="43">
        <f t="shared" si="9"/>
        <v>0</v>
      </c>
      <c r="N28" s="43">
        <f t="shared" si="9"/>
        <v>0</v>
      </c>
      <c r="O28" s="43">
        <f t="shared" si="9"/>
        <v>0</v>
      </c>
      <c r="P28" s="43">
        <f t="shared" si="9"/>
        <v>0</v>
      </c>
      <c r="Q28" s="43">
        <f t="shared" si="9"/>
        <v>0</v>
      </c>
      <c r="R28" s="43">
        <f t="shared" si="9"/>
        <v>100000</v>
      </c>
      <c r="S28" s="43">
        <f t="shared" si="9"/>
        <v>117824.70000000001</v>
      </c>
      <c r="T28" s="43">
        <f t="shared" si="9"/>
        <v>23795.5</v>
      </c>
      <c r="U28" s="43">
        <f t="shared" si="9"/>
        <v>55112.399999999994</v>
      </c>
      <c r="V28" s="43">
        <f t="shared" si="9"/>
        <v>55112.399999999994</v>
      </c>
      <c r="W28" s="43">
        <f t="shared" si="9"/>
        <v>5522.1</v>
      </c>
      <c r="X28" s="43">
        <f t="shared" si="9"/>
        <v>1045640</v>
      </c>
      <c r="Y28" s="43">
        <f t="shared" si="9"/>
        <v>1049587.3999999999</v>
      </c>
      <c r="Z28" s="43">
        <f t="shared" si="9"/>
        <v>0</v>
      </c>
      <c r="AA28" s="43">
        <f t="shared" si="9"/>
        <v>100000</v>
      </c>
      <c r="AB28" s="43">
        <f t="shared" si="9"/>
        <v>82175.299999999988</v>
      </c>
      <c r="AC28" s="43">
        <f t="shared" si="9"/>
        <v>6324.8</v>
      </c>
      <c r="AD28" s="43">
        <f t="shared" si="9"/>
        <v>0</v>
      </c>
      <c r="AE28" s="43">
        <f t="shared" si="9"/>
        <v>79900</v>
      </c>
      <c r="AF28" s="43">
        <f t="shared" si="9"/>
        <v>0</v>
      </c>
      <c r="AG28" s="43">
        <f t="shared" si="9"/>
        <v>557406.5</v>
      </c>
      <c r="AH28" s="43">
        <f t="shared" si="9"/>
        <v>174385.8</v>
      </c>
      <c r="AI28" s="43">
        <f t="shared" si="9"/>
        <v>9519.4</v>
      </c>
      <c r="AJ28" s="43">
        <f t="shared" si="9"/>
        <v>0</v>
      </c>
      <c r="AK28" s="43">
        <f t="shared" si="9"/>
        <v>24931.8</v>
      </c>
      <c r="AL28" s="43">
        <f t="shared" si="9"/>
        <v>1177.6000000000001</v>
      </c>
      <c r="AM28" s="43">
        <f t="shared" si="9"/>
        <v>0</v>
      </c>
      <c r="AN28" s="43">
        <f t="shared" si="9"/>
        <v>0</v>
      </c>
      <c r="AO28" s="43">
        <f t="shared" si="9"/>
        <v>0</v>
      </c>
      <c r="AP28" s="43">
        <f t="shared" si="9"/>
        <v>88678.399999999994</v>
      </c>
      <c r="AQ28" s="43">
        <f t="shared" si="9"/>
        <v>190619.1</v>
      </c>
      <c r="AR28" s="43">
        <f t="shared" si="9"/>
        <v>95853.1</v>
      </c>
      <c r="AS28" s="43">
        <f t="shared" si="9"/>
        <v>0</v>
      </c>
      <c r="AT28" s="43">
        <f t="shared" si="9"/>
        <v>0</v>
      </c>
      <c r="AU28" s="43">
        <f t="shared" si="9"/>
        <v>0</v>
      </c>
      <c r="AV28" s="43">
        <f t="shared" si="9"/>
        <v>22547.599999999999</v>
      </c>
      <c r="AW28" s="43">
        <f t="shared" si="9"/>
        <v>46936.9</v>
      </c>
      <c r="AX28" s="43">
        <f t="shared" si="9"/>
        <v>0</v>
      </c>
      <c r="AY28" s="43">
        <f t="shared" si="9"/>
        <v>0</v>
      </c>
      <c r="AZ28" s="43">
        <f t="shared" si="9"/>
        <v>0</v>
      </c>
      <c r="BA28" s="43">
        <f t="shared" si="9"/>
        <v>0</v>
      </c>
      <c r="BB28" s="43">
        <f t="shared" si="9"/>
        <v>0</v>
      </c>
      <c r="BC28" s="43">
        <f t="shared" si="9"/>
        <v>37795.4</v>
      </c>
      <c r="BD28" s="43">
        <f t="shared" si="9"/>
        <v>37795.4</v>
      </c>
      <c r="BE28" s="43">
        <f t="shared" si="9"/>
        <v>0</v>
      </c>
      <c r="BF28" s="43">
        <f t="shared" si="9"/>
        <v>43724.1</v>
      </c>
      <c r="BG28" s="43">
        <f t="shared" si="9"/>
        <v>0</v>
      </c>
      <c r="BH28" s="43">
        <f t="shared" si="9"/>
        <v>0</v>
      </c>
      <c r="BI28" s="43">
        <f t="shared" si="9"/>
        <v>111334.5</v>
      </c>
      <c r="BJ28" s="43">
        <f t="shared" si="9"/>
        <v>0</v>
      </c>
      <c r="BK28" s="43">
        <f t="shared" si="9"/>
        <v>253018.80000000002</v>
      </c>
      <c r="BL28" s="43">
        <f t="shared" si="9"/>
        <v>253018.80000000002</v>
      </c>
      <c r="BM28" s="43">
        <f t="shared" si="9"/>
        <v>13503.6</v>
      </c>
      <c r="BN28" s="43">
        <f t="shared" si="9"/>
        <v>0</v>
      </c>
      <c r="BO28" s="43">
        <f t="shared" si="9"/>
        <v>43192.800000000003</v>
      </c>
      <c r="BP28" s="43">
        <f t="shared" si="9"/>
        <v>0</v>
      </c>
      <c r="BQ28" s="43">
        <f t="shared" si="9"/>
        <v>147054</v>
      </c>
      <c r="BR28" s="43">
        <f t="shared" si="9"/>
        <v>147054</v>
      </c>
      <c r="BS28" s="43">
        <f t="shared" si="9"/>
        <v>147054</v>
      </c>
      <c r="BT28" s="43">
        <f t="shared" si="9"/>
        <v>6433</v>
      </c>
      <c r="BU28" s="43">
        <f t="shared" si="9"/>
        <v>7178.8000000000011</v>
      </c>
      <c r="BV28" s="43">
        <f t="shared" si="9"/>
        <v>0</v>
      </c>
      <c r="BW28" s="43">
        <f t="shared" si="9"/>
        <v>263650.40000000002</v>
      </c>
      <c r="BX28" s="43">
        <f t="shared" si="9"/>
        <v>524274.6</v>
      </c>
      <c r="BY28" s="43">
        <f t="shared" si="9"/>
        <v>239648.3</v>
      </c>
      <c r="BZ28" s="43">
        <f t="shared" si="9"/>
        <v>0</v>
      </c>
      <c r="CA28" s="43">
        <f t="shared" si="9"/>
        <v>0</v>
      </c>
      <c r="CB28" s="43">
        <f t="shared" si="9"/>
        <v>0</v>
      </c>
      <c r="CC28" s="43">
        <f t="shared" si="9"/>
        <v>0</v>
      </c>
      <c r="CD28" s="43">
        <f t="shared" si="9"/>
        <v>0</v>
      </c>
      <c r="CE28" s="43">
        <f t="shared" si="9"/>
        <v>0</v>
      </c>
      <c r="CF28" s="43">
        <f t="shared" si="9"/>
        <v>0</v>
      </c>
      <c r="CG28" s="43">
        <f t="shared" si="9"/>
        <v>0</v>
      </c>
      <c r="CH28" s="43">
        <f t="shared" si="9"/>
        <v>0</v>
      </c>
      <c r="CI28" s="43">
        <f t="shared" si="9"/>
        <v>203484</v>
      </c>
      <c r="CJ28" s="43">
        <f t="shared" si="9"/>
        <v>193985.2</v>
      </c>
      <c r="CK28" s="43">
        <f t="shared" si="9"/>
        <v>103829.7</v>
      </c>
      <c r="CL28" s="43">
        <f t="shared" si="9"/>
        <v>0</v>
      </c>
      <c r="CM28" s="43">
        <f t="shared" si="9"/>
        <v>0</v>
      </c>
      <c r="CN28" s="43">
        <f t="shared" si="9"/>
        <v>0</v>
      </c>
      <c r="CO28" s="43">
        <f t="shared" si="9"/>
        <v>0</v>
      </c>
      <c r="CP28" s="43">
        <f t="shared" si="9"/>
        <v>0</v>
      </c>
      <c r="CQ28" s="43">
        <f t="shared" si="9"/>
        <v>0</v>
      </c>
      <c r="CR28" s="43">
        <f t="shared" si="9"/>
        <v>0</v>
      </c>
      <c r="CS28" s="43">
        <f t="shared" si="9"/>
        <v>551.29999999999995</v>
      </c>
      <c r="CT28" s="43">
        <f t="shared" si="9"/>
        <v>0</v>
      </c>
      <c r="CU28" s="43">
        <f t="shared" si="9"/>
        <v>0</v>
      </c>
      <c r="CV28" s="43">
        <f t="shared" si="9"/>
        <v>0</v>
      </c>
      <c r="CW28" s="43">
        <f t="shared" si="9"/>
        <v>0</v>
      </c>
      <c r="CX28" s="43">
        <f t="shared" si="9"/>
        <v>21337.1</v>
      </c>
      <c r="CY28" s="43">
        <f t="shared" si="9"/>
        <v>21337.1</v>
      </c>
      <c r="CZ28" s="43">
        <f t="shared" si="9"/>
        <v>17566.099999999999</v>
      </c>
      <c r="DA28" s="43">
        <f t="shared" si="9"/>
        <v>7706.5</v>
      </c>
      <c r="DB28" s="43">
        <f t="shared" si="9"/>
        <v>7706.5</v>
      </c>
      <c r="DC28" s="43">
        <f t="shared" si="9"/>
        <v>7679.7</v>
      </c>
      <c r="DD28" s="43">
        <f t="shared" si="9"/>
        <v>11640.6</v>
      </c>
      <c r="DE28" s="43">
        <f t="shared" si="9"/>
        <v>11640.6</v>
      </c>
      <c r="DF28" s="43">
        <f t="shared" si="9"/>
        <v>2206.4</v>
      </c>
      <c r="DG28" s="43">
        <f t="shared" si="9"/>
        <v>0</v>
      </c>
      <c r="DH28" s="43">
        <f t="shared" si="9"/>
        <v>0</v>
      </c>
      <c r="DI28" s="43">
        <f t="shared" si="9"/>
        <v>0</v>
      </c>
      <c r="DJ28" s="43">
        <f t="shared" si="9"/>
        <v>147</v>
      </c>
      <c r="DK28" s="43">
        <f t="shared" si="9"/>
        <v>147</v>
      </c>
      <c r="DL28" s="43">
        <f t="shared" si="9"/>
        <v>147</v>
      </c>
      <c r="DM28" s="43">
        <f t="shared" si="9"/>
        <v>0</v>
      </c>
      <c r="DN28" s="43">
        <f t="shared" si="9"/>
        <v>0</v>
      </c>
      <c r="DO28" s="43">
        <f t="shared" si="9"/>
        <v>0</v>
      </c>
      <c r="DP28" s="43">
        <f t="shared" si="9"/>
        <v>0</v>
      </c>
      <c r="DQ28" s="43">
        <f t="shared" si="9"/>
        <v>0</v>
      </c>
      <c r="DR28" s="43">
        <f t="shared" si="9"/>
        <v>0</v>
      </c>
      <c r="DS28" s="43">
        <f t="shared" si="9"/>
        <v>0</v>
      </c>
      <c r="DT28" s="43">
        <f t="shared" si="9"/>
        <v>4638.7</v>
      </c>
      <c r="DU28" s="43">
        <f t="shared" si="9"/>
        <v>0</v>
      </c>
      <c r="DV28" s="43">
        <f t="shared" si="9"/>
        <v>0</v>
      </c>
      <c r="DW28" s="43">
        <f t="shared" si="9"/>
        <v>1366</v>
      </c>
      <c r="DX28" s="43">
        <f t="shared" si="9"/>
        <v>1366</v>
      </c>
      <c r="DY28" s="43">
        <f t="shared" si="9"/>
        <v>0</v>
      </c>
      <c r="DZ28" s="43">
        <f t="shared" si="9"/>
        <v>0</v>
      </c>
      <c r="EA28" s="43">
        <f t="shared" si="9"/>
        <v>0</v>
      </c>
      <c r="EB28" s="43">
        <f t="shared" si="9"/>
        <v>0</v>
      </c>
      <c r="EC28" s="43">
        <f t="shared" si="9"/>
        <v>0</v>
      </c>
      <c r="ED28" s="43">
        <f t="shared" si="9"/>
        <v>0</v>
      </c>
      <c r="EE28" s="43">
        <f t="shared" si="9"/>
        <v>0</v>
      </c>
      <c r="EF28" s="43">
        <f t="shared" si="9"/>
        <v>19150.5</v>
      </c>
      <c r="EG28" s="43">
        <f t="shared" si="9"/>
        <v>18321.8</v>
      </c>
      <c r="EH28" s="43">
        <f t="shared" si="9"/>
        <v>0</v>
      </c>
      <c r="EI28" s="43">
        <f t="shared" si="9"/>
        <v>1975</v>
      </c>
      <c r="EJ28" s="43">
        <f t="shared" si="9"/>
        <v>0</v>
      </c>
      <c r="EK28" s="43">
        <f t="shared" si="9"/>
        <v>0</v>
      </c>
      <c r="EL28" s="43">
        <f t="shared" si="9"/>
        <v>0</v>
      </c>
      <c r="EM28" s="43">
        <f t="shared" si="9"/>
        <v>0</v>
      </c>
      <c r="EN28" s="43">
        <f t="shared" si="9"/>
        <v>10000</v>
      </c>
      <c r="EO28" s="43">
        <f t="shared" si="9"/>
        <v>0</v>
      </c>
      <c r="EP28" s="43">
        <f t="shared" si="9"/>
        <v>0</v>
      </c>
      <c r="EQ28" s="43">
        <f t="shared" si="9"/>
        <v>15694.6</v>
      </c>
      <c r="ER28" s="43">
        <f t="shared" si="9"/>
        <v>15694.6</v>
      </c>
      <c r="ES28" s="43">
        <f t="shared" si="9"/>
        <v>3443.3</v>
      </c>
      <c r="ET28" s="43">
        <f t="shared" si="9"/>
        <v>0</v>
      </c>
      <c r="EU28" s="43">
        <f t="shared" si="9"/>
        <v>0</v>
      </c>
      <c r="EV28" s="43">
        <f t="shared" si="9"/>
        <v>0</v>
      </c>
      <c r="EW28" s="43">
        <f t="shared" si="9"/>
        <v>0</v>
      </c>
      <c r="EX28" s="43">
        <f t="shared" si="9"/>
        <v>0</v>
      </c>
      <c r="EY28" s="43">
        <f t="shared" si="9"/>
        <v>0</v>
      </c>
      <c r="EZ28" s="43">
        <f t="shared" si="9"/>
        <v>0</v>
      </c>
      <c r="FA28" s="43">
        <f t="shared" si="9"/>
        <v>0</v>
      </c>
      <c r="FB28" s="43">
        <f t="shared" si="9"/>
        <v>0</v>
      </c>
      <c r="FC28" s="43">
        <f t="shared" si="9"/>
        <v>0</v>
      </c>
      <c r="FD28" s="43">
        <f t="shared" si="9"/>
        <v>0</v>
      </c>
      <c r="FE28" s="43">
        <f t="shared" si="9"/>
        <v>0</v>
      </c>
      <c r="FF28" s="43">
        <f t="shared" si="9"/>
        <v>0</v>
      </c>
      <c r="FG28" s="43">
        <f t="shared" si="9"/>
        <v>22192</v>
      </c>
      <c r="FH28" s="43">
        <f t="shared" si="9"/>
        <v>0</v>
      </c>
      <c r="FI28" s="43">
        <f t="shared" si="9"/>
        <v>0</v>
      </c>
      <c r="FJ28" s="43">
        <f t="shared" si="9"/>
        <v>145099.70000000001</v>
      </c>
      <c r="FK28" s="43">
        <f t="shared" si="9"/>
        <v>62773.1</v>
      </c>
      <c r="FL28" s="43">
        <f t="shared" si="9"/>
        <v>225250.19999999998</v>
      </c>
      <c r="FM28" s="43">
        <f t="shared" si="9"/>
        <v>227990.59999999998</v>
      </c>
      <c r="FN28" s="43">
        <f t="shared" si="9"/>
        <v>68430.2</v>
      </c>
      <c r="FO28" s="43">
        <f t="shared" si="9"/>
        <v>0</v>
      </c>
      <c r="FP28" s="43">
        <f t="shared" si="9"/>
        <v>0</v>
      </c>
      <c r="FQ28" s="43">
        <f t="shared" si="9"/>
        <v>0</v>
      </c>
      <c r="FR28" s="43">
        <f t="shared" si="9"/>
        <v>45297.3</v>
      </c>
      <c r="FS28" s="43">
        <f t="shared" si="9"/>
        <v>45297.4</v>
      </c>
      <c r="FT28" s="43">
        <f t="shared" si="9"/>
        <v>4313.6000000000004</v>
      </c>
      <c r="FU28" s="43">
        <f t="shared" si="9"/>
        <v>414015.1</v>
      </c>
      <c r="FV28" s="43">
        <f t="shared" si="9"/>
        <v>430338.3</v>
      </c>
      <c r="FW28" s="43">
        <f t="shared" si="9"/>
        <v>197410.19999999998</v>
      </c>
      <c r="FX28" s="43">
        <f t="shared" si="9"/>
        <v>0</v>
      </c>
      <c r="FY28" s="43">
        <f t="shared" si="9"/>
        <v>0</v>
      </c>
      <c r="FZ28" s="43">
        <f t="shared" si="9"/>
        <v>0</v>
      </c>
      <c r="GA28" s="43">
        <f t="shared" si="9"/>
        <v>7804.5</v>
      </c>
      <c r="GB28" s="43">
        <f t="shared" si="9"/>
        <v>9184.5</v>
      </c>
      <c r="GC28" s="43">
        <f t="shared" si="9"/>
        <v>0</v>
      </c>
      <c r="GD28" s="43">
        <f t="shared" si="9"/>
        <v>170200</v>
      </c>
      <c r="GE28" s="43">
        <f t="shared" si="9"/>
        <v>170118.2</v>
      </c>
      <c r="GF28" s="43">
        <f>SUM(GF29:GF33)</f>
        <v>5906</v>
      </c>
      <c r="GG28" s="43">
        <f>SUM(GG29:GG33)</f>
        <v>598702</v>
      </c>
      <c r="GH28" s="43">
        <f>SUM(GH29:GH33)</f>
        <v>887881.5</v>
      </c>
      <c r="GI28" s="43">
        <f>SUM(GI29:GI33)</f>
        <v>220180</v>
      </c>
      <c r="GJ28" s="43">
        <f t="shared" si="9"/>
        <v>0</v>
      </c>
      <c r="GK28" s="43">
        <f t="shared" si="9"/>
        <v>300</v>
      </c>
      <c r="GL28" s="43">
        <f t="shared" si="9"/>
        <v>0</v>
      </c>
      <c r="GM28" s="43">
        <f t="shared" si="9"/>
        <v>0</v>
      </c>
      <c r="GN28" s="43">
        <f t="shared" si="9"/>
        <v>0</v>
      </c>
      <c r="GO28" s="43">
        <f t="shared" si="9"/>
        <v>0</v>
      </c>
      <c r="GP28" s="43">
        <f t="shared" si="9"/>
        <v>2829.8</v>
      </c>
      <c r="GQ28" s="43">
        <f t="shared" si="9"/>
        <v>2843.8999999999996</v>
      </c>
      <c r="GR28" s="43">
        <f t="shared" si="9"/>
        <v>2666</v>
      </c>
      <c r="GS28" s="43">
        <f t="shared" si="9"/>
        <v>0</v>
      </c>
      <c r="GT28" s="43">
        <f t="shared" si="9"/>
        <v>39085.9</v>
      </c>
      <c r="GU28" s="43">
        <f t="shared" si="9"/>
        <v>14400.4</v>
      </c>
      <c r="GV28" s="43">
        <f t="shared" si="9"/>
        <v>0</v>
      </c>
      <c r="GW28" s="43">
        <f t="shared" si="9"/>
        <v>0</v>
      </c>
      <c r="GX28" s="43">
        <f t="shared" si="9"/>
        <v>0</v>
      </c>
      <c r="GY28" s="43">
        <f t="shared" si="9"/>
        <v>0</v>
      </c>
      <c r="GZ28" s="43">
        <f t="shared" si="9"/>
        <v>0</v>
      </c>
      <c r="HA28" s="43">
        <f t="shared" si="9"/>
        <v>0</v>
      </c>
      <c r="HB28" s="43">
        <f t="shared" si="9"/>
        <v>0</v>
      </c>
      <c r="HC28" s="43">
        <f t="shared" si="9"/>
        <v>0</v>
      </c>
      <c r="HD28" s="43">
        <f t="shared" si="9"/>
        <v>0</v>
      </c>
      <c r="HE28" s="43">
        <f t="shared" si="9"/>
        <v>0</v>
      </c>
      <c r="HF28" s="43">
        <f t="shared" si="9"/>
        <v>0</v>
      </c>
      <c r="HG28" s="43">
        <f t="shared" si="9"/>
        <v>0</v>
      </c>
      <c r="HH28" s="43">
        <f t="shared" si="9"/>
        <v>0</v>
      </c>
      <c r="HI28" s="43">
        <f t="shared" si="9"/>
        <v>0</v>
      </c>
      <c r="HJ28" s="43">
        <f t="shared" si="9"/>
        <v>0</v>
      </c>
      <c r="HK28" s="43">
        <f t="shared" si="9"/>
        <v>0</v>
      </c>
      <c r="HL28" s="43">
        <f t="shared" si="9"/>
        <v>0</v>
      </c>
      <c r="HM28" s="43">
        <f t="shared" si="9"/>
        <v>0</v>
      </c>
      <c r="HN28" s="43">
        <f t="shared" si="9"/>
        <v>0</v>
      </c>
      <c r="HO28" s="43">
        <f t="shared" si="9"/>
        <v>0</v>
      </c>
      <c r="HP28" s="43">
        <f t="shared" si="9"/>
        <v>0</v>
      </c>
      <c r="HQ28" s="43">
        <f t="shared" si="9"/>
        <v>0</v>
      </c>
      <c r="HR28" s="43">
        <f t="shared" si="9"/>
        <v>0</v>
      </c>
      <c r="HS28" s="43">
        <f t="shared" si="9"/>
        <v>0</v>
      </c>
      <c r="HT28" s="43">
        <f t="shared" ref="HT28:IB28" si="10">SUM(HT29:HT33)</f>
        <v>0</v>
      </c>
      <c r="HU28" s="43">
        <f t="shared" si="10"/>
        <v>0</v>
      </c>
      <c r="HV28" s="43">
        <f t="shared" si="10"/>
        <v>0</v>
      </c>
      <c r="HW28" s="43">
        <f t="shared" si="10"/>
        <v>0</v>
      </c>
      <c r="HX28" s="43">
        <f t="shared" si="10"/>
        <v>0</v>
      </c>
      <c r="HY28" s="43">
        <f t="shared" si="10"/>
        <v>0</v>
      </c>
      <c r="HZ28" s="43">
        <f t="shared" si="10"/>
        <v>112431.59999999999</v>
      </c>
      <c r="IA28" s="43">
        <f t="shared" si="10"/>
        <v>112431.59999999999</v>
      </c>
      <c r="IB28" s="43">
        <f t="shared" si="10"/>
        <v>112331.59999999999</v>
      </c>
    </row>
    <row r="29" spans="1:236" ht="14">
      <c r="A29" s="33">
        <v>22</v>
      </c>
      <c r="B29" s="34" t="s">
        <v>25</v>
      </c>
      <c r="C29" s="29">
        <f t="shared" ref="C29:C33" si="11">F29+I29+L29+O29+R29+U29+X29+AA29+AG29+AJ29+AM29+AP29+AS29+AV29+AY29+BB29+BE29+BH29+BK29+BN29+BQ29+BT29+BW29+BZ29+CC29+CF29+CI29+CL29+CO29+CR29+CU29+CX29+DA29+DD29+DG29+DJ29+DM29+DP29+DS29+DV29+DY29+EB29+EE29+EH29+EK29+EN29+EQ29+ET29+EW29+EZ29+FC29+FF29+FI29+FL29+FO29+FR29+FU29+FX29+GA29+GD29+GG29+GJ29+GM29+GP29+GS29+GV29+GY29+HB29+HE29+HK29+HN29+HQ29+HT29+HW29+HZ29</f>
        <v>159779.19999999998</v>
      </c>
      <c r="D29" s="29">
        <f t="shared" ref="D29:D33" si="12">G29+J29+M29+P29+S29+V29+Y29+AB29+AH29+AK29+AN29+AQ29+AT29+AW29+AZ29+BC29+BF29+BI29+BL29+BO29+BR29+BU29+BX29+CA29+CD29+CG29+CJ29+CM29+CP29+CS29+CV29+CY29+DB29+DE29+DH29+DK29+DN29+DQ29+DT29+DW29+DZ29+EC29+EF29+EI29+EL29+EO29+ER29+EU29+EX29+FA29+FD29+FG29+FJ29+FM29+FP29+FS29+FV29+FY29+GB29+GE29+GH29+GK29+GN29+GQ29+GT29+GW29+GZ29+HC29+HF29+HL29+HO29+HR29+HU29+HX29+IA29+AE29+HI29</f>
        <v>180684.29999999996</v>
      </c>
      <c r="E29" s="29">
        <f t="shared" ref="E29:E33" si="13">H29+K29+N29+Q29+T29+W29+Z29+AC29+AI29+AL29+AO29+AR29+AU29+AX29+BA29+BD29+BG29+BJ29+BM29+BP29+BS29+BV29+BY29+CB29+CE29+CH29+CK29+CN29+CQ29+CT29+CW29+CZ29+DC29+DF29+DI29+DL29+DO29+DR29+DU29+DX29+EA29+ED29+EG29+EJ29+EM29+EP29+ES29+EV29+EY29+FB29+FE29+FH29+FK29+FN29+FQ29+FT29+FW29+FZ29+GC29+GF29+GI29+GL29+GO29+GR29+GU29+GX29+HA29+HD29+HG29+HM29+HP29+HS29+HV29+HY29+IB29+AF29+HJ29</f>
        <v>50887.399999999994</v>
      </c>
      <c r="F29" s="29"/>
      <c r="G29" s="29"/>
      <c r="H29" s="29"/>
      <c r="I29" s="29"/>
      <c r="J29" s="29"/>
      <c r="K29" s="29"/>
      <c r="L29" s="29"/>
      <c r="M29" s="29"/>
      <c r="N29" s="29"/>
      <c r="O29" s="29"/>
      <c r="P29" s="29"/>
      <c r="Q29" s="29"/>
      <c r="R29" s="29">
        <v>57011.3</v>
      </c>
      <c r="S29" s="29">
        <v>74836</v>
      </c>
      <c r="T29" s="29">
        <v>9904</v>
      </c>
      <c r="U29" s="29">
        <v>6001.2</v>
      </c>
      <c r="V29" s="29">
        <v>6001.2</v>
      </c>
      <c r="W29" s="29">
        <v>0</v>
      </c>
      <c r="X29" s="42"/>
      <c r="Y29" s="29"/>
      <c r="Z29" s="29"/>
      <c r="AA29" s="29">
        <v>32504.7</v>
      </c>
      <c r="AB29" s="29">
        <v>14680</v>
      </c>
      <c r="AC29" s="29">
        <v>0</v>
      </c>
      <c r="AD29" s="29"/>
      <c r="AE29" s="29"/>
      <c r="AF29" s="29"/>
      <c r="AG29" s="29"/>
      <c r="AH29" s="29"/>
      <c r="AI29" s="29"/>
      <c r="AJ29" s="29"/>
      <c r="AK29" s="29">
        <v>6301.5</v>
      </c>
      <c r="AL29" s="29">
        <v>0</v>
      </c>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v>20445.099999999999</v>
      </c>
      <c r="BL29" s="29">
        <v>20445.099999999999</v>
      </c>
      <c r="BM29" s="29">
        <v>4404.2</v>
      </c>
      <c r="BN29" s="29"/>
      <c r="BO29" s="29">
        <v>3003</v>
      </c>
      <c r="BP29" s="29">
        <v>0</v>
      </c>
      <c r="BQ29" s="29">
        <v>14258.6</v>
      </c>
      <c r="BR29" s="29">
        <v>14258.6</v>
      </c>
      <c r="BS29" s="29">
        <v>14258.6</v>
      </c>
      <c r="BT29" s="29"/>
      <c r="BU29" s="29">
        <v>567.79999999999995</v>
      </c>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v>5334.3</v>
      </c>
      <c r="CZ29" s="29">
        <v>5334.3</v>
      </c>
      <c r="DA29" s="29"/>
      <c r="DB29" s="29"/>
      <c r="DC29" s="29"/>
      <c r="DD29" s="29"/>
      <c r="DE29" s="29"/>
      <c r="DF29" s="29"/>
      <c r="DG29" s="29"/>
      <c r="DH29" s="29"/>
      <c r="DI29" s="29"/>
      <c r="DJ29" s="29">
        <v>11</v>
      </c>
      <c r="DK29" s="29">
        <v>11</v>
      </c>
      <c r="DL29" s="29">
        <v>11</v>
      </c>
      <c r="DM29" s="29"/>
      <c r="DN29" s="29"/>
      <c r="DO29" s="29"/>
      <c r="DP29" s="29"/>
      <c r="DQ29" s="29"/>
      <c r="DR29" s="29"/>
      <c r="DS29" s="29"/>
      <c r="DT29" s="29"/>
      <c r="DU29" s="29"/>
      <c r="DV29" s="29"/>
      <c r="DW29" s="29">
        <v>670</v>
      </c>
      <c r="DX29" s="29">
        <v>670</v>
      </c>
      <c r="DY29" s="29"/>
      <c r="DZ29" s="29"/>
      <c r="EA29" s="29"/>
      <c r="EB29" s="29"/>
      <c r="EC29" s="29"/>
      <c r="ED29" s="29"/>
      <c r="EE29" s="29"/>
      <c r="EF29" s="29">
        <v>1657.4</v>
      </c>
      <c r="EG29" s="29">
        <v>828.7</v>
      </c>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v>1615.9</v>
      </c>
      <c r="FS29" s="29">
        <v>1615.9</v>
      </c>
      <c r="FT29" s="29">
        <v>0</v>
      </c>
      <c r="FU29" s="29">
        <v>17352.900000000001</v>
      </c>
      <c r="FV29" s="29">
        <v>16572.8</v>
      </c>
      <c r="FW29" s="29">
        <v>6920.2</v>
      </c>
      <c r="FX29" s="29"/>
      <c r="FY29" s="29"/>
      <c r="FZ29" s="29"/>
      <c r="GA29" s="29">
        <v>3121.8</v>
      </c>
      <c r="GB29" s="29">
        <v>3673.8</v>
      </c>
      <c r="GC29" s="29">
        <v>0</v>
      </c>
      <c r="GD29" s="29"/>
      <c r="GE29" s="29"/>
      <c r="GF29" s="29"/>
      <c r="GG29" s="29"/>
      <c r="GH29" s="29"/>
      <c r="GI29" s="29"/>
      <c r="GJ29" s="29"/>
      <c r="GK29" s="29"/>
      <c r="GL29" s="29"/>
      <c r="GM29" s="29"/>
      <c r="GN29" s="29"/>
      <c r="GO29" s="29"/>
      <c r="GP29" s="29"/>
      <c r="GQ29" s="29"/>
      <c r="GR29" s="29"/>
      <c r="GS29" s="29"/>
      <c r="GT29" s="29">
        <v>3599.2</v>
      </c>
      <c r="GU29" s="29">
        <v>1199.7</v>
      </c>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v>7456.7</v>
      </c>
      <c r="IA29" s="29">
        <v>7456.7</v>
      </c>
      <c r="IB29" s="29">
        <v>7356.7</v>
      </c>
    </row>
    <row r="30" spans="1:236" ht="16.5" customHeight="1">
      <c r="A30" s="33">
        <v>23</v>
      </c>
      <c r="B30" s="34" t="s">
        <v>26</v>
      </c>
      <c r="C30" s="29">
        <f t="shared" si="11"/>
        <v>159239.09999999998</v>
      </c>
      <c r="D30" s="29">
        <f t="shared" si="12"/>
        <v>189451</v>
      </c>
      <c r="E30" s="29">
        <f t="shared" si="13"/>
        <v>84105.099999999991</v>
      </c>
      <c r="F30" s="29"/>
      <c r="G30" s="29"/>
      <c r="H30" s="29"/>
      <c r="I30" s="29"/>
      <c r="J30" s="29"/>
      <c r="K30" s="29"/>
      <c r="L30" s="29"/>
      <c r="M30" s="29"/>
      <c r="N30" s="29"/>
      <c r="O30" s="29"/>
      <c r="P30" s="29"/>
      <c r="Q30" s="29"/>
      <c r="R30" s="29">
        <v>19310.8</v>
      </c>
      <c r="S30" s="29">
        <v>19310.8</v>
      </c>
      <c r="T30" s="29">
        <v>13891.5</v>
      </c>
      <c r="U30" s="29">
        <v>6306.8</v>
      </c>
      <c r="V30" s="29">
        <v>6306.8</v>
      </c>
      <c r="W30" s="29">
        <v>0</v>
      </c>
      <c r="X30" s="42"/>
      <c r="Y30" s="29"/>
      <c r="Z30" s="29"/>
      <c r="AA30" s="29">
        <v>36359.199999999997</v>
      </c>
      <c r="AB30" s="29">
        <v>36359.199999999997</v>
      </c>
      <c r="AC30" s="29">
        <v>6324.8</v>
      </c>
      <c r="AD30" s="29"/>
      <c r="AE30" s="29"/>
      <c r="AF30" s="29"/>
      <c r="AG30" s="29"/>
      <c r="AH30" s="29"/>
      <c r="AI30" s="29"/>
      <c r="AJ30" s="29"/>
      <c r="AK30" s="29">
        <v>2613.8000000000002</v>
      </c>
      <c r="AL30" s="29">
        <v>0</v>
      </c>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v>17616.599999999999</v>
      </c>
      <c r="BL30" s="29">
        <v>17616.599999999999</v>
      </c>
      <c r="BM30" s="29">
        <v>0</v>
      </c>
      <c r="BN30" s="29"/>
      <c r="BO30" s="29">
        <v>18185.2</v>
      </c>
      <c r="BP30" s="29">
        <v>0</v>
      </c>
      <c r="BQ30" s="29">
        <v>22813.8</v>
      </c>
      <c r="BR30" s="29">
        <v>22813.8</v>
      </c>
      <c r="BS30" s="29">
        <v>22813.8</v>
      </c>
      <c r="BT30" s="29"/>
      <c r="BU30" s="29">
        <v>781.5</v>
      </c>
      <c r="BV30" s="29">
        <v>0</v>
      </c>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v>3282.6</v>
      </c>
      <c r="CY30" s="29">
        <v>5334.2</v>
      </c>
      <c r="CZ30" s="29">
        <v>5334.2</v>
      </c>
      <c r="DA30" s="29"/>
      <c r="DB30" s="29"/>
      <c r="DC30" s="29"/>
      <c r="DD30" s="29"/>
      <c r="DE30" s="29"/>
      <c r="DF30" s="29"/>
      <c r="DG30" s="29"/>
      <c r="DH30" s="29"/>
      <c r="DI30" s="29"/>
      <c r="DJ30" s="29">
        <v>27</v>
      </c>
      <c r="DK30" s="29">
        <v>27</v>
      </c>
      <c r="DL30" s="29">
        <v>27</v>
      </c>
      <c r="DM30" s="29"/>
      <c r="DN30" s="29"/>
      <c r="DO30" s="29"/>
      <c r="DP30" s="29"/>
      <c r="DQ30" s="29"/>
      <c r="DR30" s="29"/>
      <c r="DS30" s="29"/>
      <c r="DT30" s="29"/>
      <c r="DU30" s="29"/>
      <c r="DV30" s="29"/>
      <c r="DW30" s="29"/>
      <c r="DX30" s="29"/>
      <c r="DY30" s="29"/>
      <c r="DZ30" s="29"/>
      <c r="EA30" s="29"/>
      <c r="EB30" s="29"/>
      <c r="EC30" s="29"/>
      <c r="ED30" s="29"/>
      <c r="EE30" s="29"/>
      <c r="EF30" s="29">
        <v>1845.2</v>
      </c>
      <c r="EG30" s="29">
        <v>1845.2</v>
      </c>
      <c r="EH30" s="29"/>
      <c r="EI30" s="29"/>
      <c r="EJ30" s="29"/>
      <c r="EK30" s="29"/>
      <c r="EL30" s="29"/>
      <c r="EM30" s="29"/>
      <c r="EN30" s="29"/>
      <c r="EO30" s="29"/>
      <c r="EP30" s="29"/>
      <c r="EQ30" s="29">
        <v>1246</v>
      </c>
      <c r="ER30" s="29">
        <v>1246</v>
      </c>
      <c r="ES30" s="29">
        <v>3443.3</v>
      </c>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v>3869.3</v>
      </c>
      <c r="FS30" s="29">
        <v>3869.3</v>
      </c>
      <c r="FT30" s="29">
        <v>287.60000000000002</v>
      </c>
      <c r="FU30" s="29">
        <v>29932.799999999999</v>
      </c>
      <c r="FV30" s="29">
        <v>29787.7</v>
      </c>
      <c r="FW30" s="29">
        <v>13342.7</v>
      </c>
      <c r="FX30" s="29"/>
      <c r="FY30" s="29"/>
      <c r="FZ30" s="29"/>
      <c r="GA30" s="29">
        <v>3121.8</v>
      </c>
      <c r="GB30" s="29">
        <v>3673.8</v>
      </c>
      <c r="GC30" s="29">
        <v>0</v>
      </c>
      <c r="GD30" s="29"/>
      <c r="GE30" s="29"/>
      <c r="GF30" s="29"/>
      <c r="GG30" s="29"/>
      <c r="GH30" s="29"/>
      <c r="GI30" s="29"/>
      <c r="GJ30" s="29"/>
      <c r="GK30" s="29"/>
      <c r="GL30" s="29"/>
      <c r="GM30" s="29"/>
      <c r="GN30" s="29"/>
      <c r="GO30" s="29"/>
      <c r="GP30" s="29"/>
      <c r="GQ30" s="29"/>
      <c r="GR30" s="29"/>
      <c r="GS30" s="29"/>
      <c r="GT30" s="29">
        <v>4327.7</v>
      </c>
      <c r="GU30" s="29">
        <v>1442.6</v>
      </c>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v>15352.4</v>
      </c>
      <c r="IA30" s="29">
        <v>15352.4</v>
      </c>
      <c r="IB30" s="29">
        <v>15352.4</v>
      </c>
    </row>
    <row r="31" spans="1:236" ht="16.5" customHeight="1">
      <c r="A31" s="33">
        <v>24</v>
      </c>
      <c r="B31" s="34" t="s">
        <v>27</v>
      </c>
      <c r="C31" s="29">
        <f t="shared" si="11"/>
        <v>527691</v>
      </c>
      <c r="D31" s="29">
        <f t="shared" si="12"/>
        <v>673926.79999999993</v>
      </c>
      <c r="E31" s="29">
        <f t="shared" si="13"/>
        <v>256265.2</v>
      </c>
      <c r="F31" s="29"/>
      <c r="G31" s="29"/>
      <c r="H31" s="29"/>
      <c r="I31" s="29"/>
      <c r="J31" s="29"/>
      <c r="K31" s="29"/>
      <c r="L31" s="29"/>
      <c r="M31" s="29"/>
      <c r="N31" s="29"/>
      <c r="O31" s="29"/>
      <c r="P31" s="29"/>
      <c r="Q31" s="29"/>
      <c r="R31" s="29">
        <v>0</v>
      </c>
      <c r="S31" s="29"/>
      <c r="T31" s="29">
        <v>0</v>
      </c>
      <c r="U31" s="29">
        <v>9737.2999999999993</v>
      </c>
      <c r="V31" s="29">
        <v>9737.2999999999993</v>
      </c>
      <c r="W31" s="29">
        <v>0</v>
      </c>
      <c r="X31" s="42">
        <v>112320</v>
      </c>
      <c r="Y31" s="29">
        <v>112320</v>
      </c>
      <c r="Z31" s="29">
        <v>0</v>
      </c>
      <c r="AA31" s="29">
        <v>0</v>
      </c>
      <c r="AB31" s="29"/>
      <c r="AC31" s="29"/>
      <c r="AD31" s="29"/>
      <c r="AE31" s="29">
        <v>3500</v>
      </c>
      <c r="AF31" s="29"/>
      <c r="AG31" s="29"/>
      <c r="AH31" s="29"/>
      <c r="AI31" s="29"/>
      <c r="AJ31" s="29"/>
      <c r="AK31" s="29">
        <v>3390</v>
      </c>
      <c r="AL31" s="29">
        <v>1127.7</v>
      </c>
      <c r="AM31" s="29"/>
      <c r="AN31" s="29"/>
      <c r="AO31" s="29"/>
      <c r="AP31" s="29"/>
      <c r="AQ31" s="29"/>
      <c r="AR31" s="29"/>
      <c r="AS31" s="29"/>
      <c r="AT31" s="29"/>
      <c r="AU31" s="29"/>
      <c r="AV31" s="29">
        <v>22547.599999999999</v>
      </c>
      <c r="AW31" s="29">
        <v>46936.9</v>
      </c>
      <c r="AX31" s="29">
        <v>0</v>
      </c>
      <c r="AY31" s="29"/>
      <c r="AZ31" s="29"/>
      <c r="BA31" s="29"/>
      <c r="BB31" s="29"/>
      <c r="BC31" s="29">
        <v>37795.4</v>
      </c>
      <c r="BD31" s="29">
        <v>37795.4</v>
      </c>
      <c r="BE31" s="29"/>
      <c r="BF31" s="29">
        <v>43724.1</v>
      </c>
      <c r="BG31" s="29">
        <v>0</v>
      </c>
      <c r="BH31" s="29"/>
      <c r="BI31" s="29"/>
      <c r="BJ31" s="29"/>
      <c r="BK31" s="29">
        <v>63797.2</v>
      </c>
      <c r="BL31" s="29">
        <v>63797.2</v>
      </c>
      <c r="BM31" s="29">
        <v>8116.7</v>
      </c>
      <c r="BN31" s="29"/>
      <c r="BO31" s="29"/>
      <c r="BP31" s="29"/>
      <c r="BQ31" s="29">
        <v>50095.3</v>
      </c>
      <c r="BR31" s="29">
        <v>50095.3</v>
      </c>
      <c r="BS31" s="29">
        <v>50095.3</v>
      </c>
      <c r="BT31" s="29"/>
      <c r="BU31" s="29">
        <v>543.79999999999995</v>
      </c>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v>4923.8999999999996</v>
      </c>
      <c r="CY31" s="29">
        <v>5334.3</v>
      </c>
      <c r="CZ31" s="29">
        <v>5334.3</v>
      </c>
      <c r="DA31" s="29"/>
      <c r="DB31" s="29"/>
      <c r="DC31" s="29"/>
      <c r="DD31" s="29"/>
      <c r="DE31" s="29"/>
      <c r="DF31" s="29"/>
      <c r="DG31" s="29"/>
      <c r="DH31" s="29"/>
      <c r="DI31" s="29"/>
      <c r="DJ31" s="29">
        <v>31</v>
      </c>
      <c r="DK31" s="29">
        <v>31</v>
      </c>
      <c r="DL31" s="29">
        <v>31</v>
      </c>
      <c r="DM31" s="29"/>
      <c r="DN31" s="29"/>
      <c r="DO31" s="29"/>
      <c r="DP31" s="29"/>
      <c r="DQ31" s="29"/>
      <c r="DR31" s="29"/>
      <c r="DS31" s="29"/>
      <c r="DT31" s="29">
        <v>4638.7</v>
      </c>
      <c r="DU31" s="29">
        <v>0</v>
      </c>
      <c r="DV31" s="29"/>
      <c r="DW31" s="29"/>
      <c r="DX31" s="29"/>
      <c r="DY31" s="29"/>
      <c r="DZ31" s="29"/>
      <c r="EA31" s="29"/>
      <c r="EB31" s="29"/>
      <c r="EC31" s="29"/>
      <c r="ED31" s="29"/>
      <c r="EE31" s="29"/>
      <c r="EF31" s="29">
        <v>9896.9</v>
      </c>
      <c r="EG31" s="29">
        <v>9896.9</v>
      </c>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v>7708.5</v>
      </c>
      <c r="FH31" s="29">
        <v>0</v>
      </c>
      <c r="FI31" s="29"/>
      <c r="FJ31" s="29"/>
      <c r="FK31" s="29"/>
      <c r="FL31" s="29">
        <v>144637.29999999999</v>
      </c>
      <c r="FM31" s="29">
        <v>144637.29999999999</v>
      </c>
      <c r="FN31" s="29">
        <v>56713</v>
      </c>
      <c r="FO31" s="29"/>
      <c r="FP31" s="29"/>
      <c r="FQ31" s="29"/>
      <c r="FR31" s="29">
        <v>10318.1</v>
      </c>
      <c r="FS31" s="29">
        <v>10318.1</v>
      </c>
      <c r="FT31" s="29">
        <v>1100</v>
      </c>
      <c r="FU31" s="29">
        <v>68190.7</v>
      </c>
      <c r="FV31" s="29">
        <v>68124.3</v>
      </c>
      <c r="FW31" s="29">
        <v>37883.4</v>
      </c>
      <c r="FX31" s="29"/>
      <c r="FY31" s="29"/>
      <c r="FZ31" s="29"/>
      <c r="GA31" s="29">
        <v>0</v>
      </c>
      <c r="GB31" s="29"/>
      <c r="GC31" s="29">
        <v>0</v>
      </c>
      <c r="GD31" s="29"/>
      <c r="GE31" s="29"/>
      <c r="GF31" s="29"/>
      <c r="GG31" s="29"/>
      <c r="GH31" s="29"/>
      <c r="GI31" s="29"/>
      <c r="GJ31" s="29"/>
      <c r="GK31" s="29"/>
      <c r="GL31" s="29"/>
      <c r="GM31" s="29"/>
      <c r="GN31" s="29"/>
      <c r="GO31" s="29"/>
      <c r="GP31" s="29">
        <v>735</v>
      </c>
      <c r="GQ31" s="29">
        <v>738.7</v>
      </c>
      <c r="GR31" s="29">
        <v>738.7</v>
      </c>
      <c r="GS31" s="29"/>
      <c r="GT31" s="29">
        <v>10301.4</v>
      </c>
      <c r="GU31" s="29">
        <v>7075.2</v>
      </c>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v>40357.599999999999</v>
      </c>
      <c r="IA31" s="29">
        <v>40357.599999999999</v>
      </c>
      <c r="IB31" s="29">
        <v>40357.599999999999</v>
      </c>
    </row>
    <row r="32" spans="1:236" s="2" customFormat="1" ht="17.25" customHeight="1">
      <c r="A32" s="33">
        <v>26</v>
      </c>
      <c r="B32" s="34" t="s">
        <v>28</v>
      </c>
      <c r="C32" s="29">
        <f t="shared" si="11"/>
        <v>3523692.4</v>
      </c>
      <c r="D32" s="29">
        <f t="shared" si="12"/>
        <v>4088233.100000001</v>
      </c>
      <c r="E32" s="29">
        <f t="shared" si="13"/>
        <v>997356</v>
      </c>
      <c r="F32" s="29"/>
      <c r="G32" s="29"/>
      <c r="H32" s="29"/>
      <c r="I32" s="29"/>
      <c r="J32" s="29"/>
      <c r="K32" s="29"/>
      <c r="L32" s="29"/>
      <c r="M32" s="29"/>
      <c r="N32" s="29"/>
      <c r="O32" s="29"/>
      <c r="P32" s="29"/>
      <c r="Q32" s="29"/>
      <c r="R32" s="29">
        <v>0</v>
      </c>
      <c r="S32" s="29"/>
      <c r="T32" s="29"/>
      <c r="U32" s="29">
        <v>28828.400000000001</v>
      </c>
      <c r="V32" s="29">
        <v>28828.400000000001</v>
      </c>
      <c r="W32" s="29">
        <v>2045.5</v>
      </c>
      <c r="X32" s="42">
        <v>933320</v>
      </c>
      <c r="Y32" s="29">
        <v>937267.4</v>
      </c>
      <c r="Z32" s="29">
        <v>0</v>
      </c>
      <c r="AA32" s="29">
        <v>0</v>
      </c>
      <c r="AB32" s="29"/>
      <c r="AC32" s="29"/>
      <c r="AD32" s="29"/>
      <c r="AE32" s="29">
        <v>76400</v>
      </c>
      <c r="AF32" s="29"/>
      <c r="AG32" s="29">
        <v>557406.5</v>
      </c>
      <c r="AH32" s="29">
        <v>174385.8</v>
      </c>
      <c r="AI32" s="29">
        <v>9519.4</v>
      </c>
      <c r="AJ32" s="29"/>
      <c r="AK32" s="29">
        <v>3795.1</v>
      </c>
      <c r="AL32" s="29">
        <v>49.9</v>
      </c>
      <c r="AM32" s="29"/>
      <c r="AN32" s="29"/>
      <c r="AO32" s="29"/>
      <c r="AP32" s="29">
        <v>88678.399999999994</v>
      </c>
      <c r="AQ32" s="29">
        <v>109469.1</v>
      </c>
      <c r="AR32" s="29">
        <v>95853.1</v>
      </c>
      <c r="AS32" s="29"/>
      <c r="AT32" s="29"/>
      <c r="AU32" s="29"/>
      <c r="AV32" s="29"/>
      <c r="AW32" s="29"/>
      <c r="AX32" s="29"/>
      <c r="AY32" s="29"/>
      <c r="AZ32" s="29"/>
      <c r="BA32" s="29"/>
      <c r="BB32" s="29"/>
      <c r="BC32" s="29"/>
      <c r="BD32" s="29"/>
      <c r="BE32" s="29"/>
      <c r="BF32" s="29"/>
      <c r="BG32" s="29"/>
      <c r="BH32" s="29"/>
      <c r="BI32" s="29">
        <v>111334.5</v>
      </c>
      <c r="BJ32" s="29">
        <v>0</v>
      </c>
      <c r="BK32" s="29">
        <v>139948.20000000001</v>
      </c>
      <c r="BL32" s="29">
        <v>139948.20000000001</v>
      </c>
      <c r="BM32" s="29">
        <v>982.7</v>
      </c>
      <c r="BN32" s="29"/>
      <c r="BO32" s="29"/>
      <c r="BP32" s="29"/>
      <c r="BQ32" s="29">
        <v>47528.800000000003</v>
      </c>
      <c r="BR32" s="29">
        <v>47528.800000000003</v>
      </c>
      <c r="BS32" s="29">
        <v>47528.800000000003</v>
      </c>
      <c r="BT32" s="29">
        <v>6433</v>
      </c>
      <c r="BU32" s="29">
        <v>4705.1000000000004</v>
      </c>
      <c r="BV32" s="29">
        <v>0</v>
      </c>
      <c r="BW32" s="29">
        <v>263650.40000000002</v>
      </c>
      <c r="BX32" s="29">
        <v>524274.6</v>
      </c>
      <c r="BY32" s="29">
        <v>239648.3</v>
      </c>
      <c r="BZ32" s="29"/>
      <c r="CA32" s="29"/>
      <c r="CB32" s="29"/>
      <c r="CC32" s="29"/>
      <c r="CD32" s="29"/>
      <c r="CE32" s="29"/>
      <c r="CF32" s="29"/>
      <c r="CG32" s="29"/>
      <c r="CH32" s="29"/>
      <c r="CI32" s="29">
        <v>203484</v>
      </c>
      <c r="CJ32" s="29">
        <v>193985.2</v>
      </c>
      <c r="CK32" s="29">
        <v>103829.7</v>
      </c>
      <c r="CL32" s="29"/>
      <c r="CM32" s="29"/>
      <c r="CN32" s="29"/>
      <c r="CO32" s="29"/>
      <c r="CP32" s="29"/>
      <c r="CQ32" s="29">
        <v>0</v>
      </c>
      <c r="CR32" s="29"/>
      <c r="CS32" s="29">
        <v>551.29999999999995</v>
      </c>
      <c r="CT32" s="29">
        <v>0</v>
      </c>
      <c r="CU32" s="29"/>
      <c r="CV32" s="29"/>
      <c r="CW32" s="29"/>
      <c r="CX32" s="29">
        <v>6565.3</v>
      </c>
      <c r="CY32" s="29">
        <v>5334.3</v>
      </c>
      <c r="CZ32" s="29">
        <v>1563.3</v>
      </c>
      <c r="DA32" s="29">
        <v>7706.5</v>
      </c>
      <c r="DB32" s="29">
        <v>7706.5</v>
      </c>
      <c r="DC32" s="29">
        <v>7679.7</v>
      </c>
      <c r="DD32" s="29">
        <v>11640.6</v>
      </c>
      <c r="DE32" s="29">
        <v>11640.6</v>
      </c>
      <c r="DF32" s="29">
        <v>2206.4</v>
      </c>
      <c r="DG32" s="29"/>
      <c r="DH32" s="29"/>
      <c r="DI32" s="29"/>
      <c r="DJ32" s="29">
        <v>63</v>
      </c>
      <c r="DK32" s="29">
        <v>63</v>
      </c>
      <c r="DL32" s="29">
        <v>63</v>
      </c>
      <c r="DM32" s="29"/>
      <c r="DN32" s="29"/>
      <c r="DO32" s="29"/>
      <c r="DP32" s="29"/>
      <c r="DQ32" s="29"/>
      <c r="DR32" s="29"/>
      <c r="DS32" s="29"/>
      <c r="DT32" s="29"/>
      <c r="DU32" s="29"/>
      <c r="DV32" s="29"/>
      <c r="DW32" s="29"/>
      <c r="DX32" s="29"/>
      <c r="DY32" s="29"/>
      <c r="DZ32" s="29"/>
      <c r="EA32" s="29"/>
      <c r="EB32" s="29"/>
      <c r="EC32" s="29"/>
      <c r="ED32" s="29"/>
      <c r="EE32" s="29"/>
      <c r="EF32" s="29">
        <v>4271.5</v>
      </c>
      <c r="EG32" s="29">
        <v>4271.5</v>
      </c>
      <c r="EH32" s="29"/>
      <c r="EI32" s="29">
        <v>1975</v>
      </c>
      <c r="EJ32" s="29">
        <v>0</v>
      </c>
      <c r="EK32" s="29"/>
      <c r="EL32" s="29"/>
      <c r="EM32" s="29"/>
      <c r="EN32" s="29">
        <v>10000</v>
      </c>
      <c r="EO32" s="29"/>
      <c r="EP32" s="29"/>
      <c r="EQ32" s="29">
        <v>14448.6</v>
      </c>
      <c r="ER32" s="29">
        <v>14448.6</v>
      </c>
      <c r="ES32" s="29">
        <v>0</v>
      </c>
      <c r="ET32" s="29"/>
      <c r="EU32" s="29"/>
      <c r="EV32" s="29"/>
      <c r="EW32" s="29"/>
      <c r="EX32" s="29"/>
      <c r="EY32" s="29"/>
      <c r="EZ32" s="29"/>
      <c r="FA32" s="29"/>
      <c r="FB32" s="29"/>
      <c r="FC32" s="29"/>
      <c r="FD32" s="29"/>
      <c r="FE32" s="29"/>
      <c r="FF32" s="29"/>
      <c r="FG32" s="29">
        <v>14483.5</v>
      </c>
      <c r="FH32" s="29">
        <v>0</v>
      </c>
      <c r="FI32" s="29"/>
      <c r="FJ32" s="29">
        <v>145099.70000000001</v>
      </c>
      <c r="FK32" s="29">
        <v>62773.1</v>
      </c>
      <c r="FL32" s="29">
        <v>80612.899999999994</v>
      </c>
      <c r="FM32" s="29">
        <v>81779.5</v>
      </c>
      <c r="FN32" s="29">
        <v>11717.2</v>
      </c>
      <c r="FO32" s="29"/>
      <c r="FP32" s="29"/>
      <c r="FQ32" s="29"/>
      <c r="FR32" s="29">
        <v>27744.7</v>
      </c>
      <c r="FS32" s="29">
        <v>27744.799999999999</v>
      </c>
      <c r="FT32" s="29">
        <v>2750</v>
      </c>
      <c r="FU32" s="29">
        <v>283366.09999999998</v>
      </c>
      <c r="FV32" s="29">
        <v>301388.5</v>
      </c>
      <c r="FW32" s="29">
        <v>131811</v>
      </c>
      <c r="FX32" s="29"/>
      <c r="FY32" s="29"/>
      <c r="FZ32" s="29"/>
      <c r="GA32" s="29">
        <v>0</v>
      </c>
      <c r="GB32" s="29"/>
      <c r="GC32" s="29">
        <v>0</v>
      </c>
      <c r="GD32" s="29">
        <v>170200</v>
      </c>
      <c r="GE32" s="29">
        <v>170118.2</v>
      </c>
      <c r="GF32" s="29">
        <v>5906</v>
      </c>
      <c r="GG32" s="29">
        <v>598702</v>
      </c>
      <c r="GH32" s="29">
        <v>887881.5</v>
      </c>
      <c r="GI32" s="29">
        <v>220180</v>
      </c>
      <c r="GJ32" s="29"/>
      <c r="GK32" s="29">
        <v>300</v>
      </c>
      <c r="GL32" s="29">
        <v>0</v>
      </c>
      <c r="GM32" s="29"/>
      <c r="GN32" s="29"/>
      <c r="GO32" s="29"/>
      <c r="GP32" s="29">
        <v>2094.8000000000002</v>
      </c>
      <c r="GQ32" s="29">
        <v>2105.1999999999998</v>
      </c>
      <c r="GR32" s="29">
        <v>1927.3</v>
      </c>
      <c r="GS32" s="29"/>
      <c r="GT32" s="29">
        <v>18149</v>
      </c>
      <c r="GU32" s="29">
        <v>3779.9</v>
      </c>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v>41270.199999999997</v>
      </c>
      <c r="IA32" s="29">
        <v>41270.199999999997</v>
      </c>
      <c r="IB32" s="29">
        <v>41270.199999999997</v>
      </c>
    </row>
    <row r="33" spans="1:236" ht="14">
      <c r="A33" s="33">
        <v>25</v>
      </c>
      <c r="B33" s="34" t="s">
        <v>29</v>
      </c>
      <c r="C33" s="29">
        <f t="shared" si="11"/>
        <v>115679.7</v>
      </c>
      <c r="D33" s="29">
        <f t="shared" si="12"/>
        <v>227707.3</v>
      </c>
      <c r="E33" s="29">
        <f t="shared" si="13"/>
        <v>34551.199999999997</v>
      </c>
      <c r="F33" s="29"/>
      <c r="G33" s="29"/>
      <c r="H33" s="29"/>
      <c r="I33" s="29"/>
      <c r="J33" s="29"/>
      <c r="K33" s="29"/>
      <c r="L33" s="29"/>
      <c r="M33" s="29"/>
      <c r="N33" s="29"/>
      <c r="O33" s="29"/>
      <c r="P33" s="29"/>
      <c r="Q33" s="29"/>
      <c r="R33" s="29">
        <v>23677.9</v>
      </c>
      <c r="S33" s="29">
        <v>23677.9</v>
      </c>
      <c r="T33" s="29">
        <v>0</v>
      </c>
      <c r="U33" s="29">
        <v>4238.7</v>
      </c>
      <c r="V33" s="29">
        <v>4238.7</v>
      </c>
      <c r="W33" s="29">
        <v>3476.6</v>
      </c>
      <c r="X33" s="42"/>
      <c r="Y33" s="29"/>
      <c r="Z33" s="29"/>
      <c r="AA33" s="29">
        <v>31136.1</v>
      </c>
      <c r="AB33" s="29">
        <v>31136.1</v>
      </c>
      <c r="AC33" s="29">
        <v>0</v>
      </c>
      <c r="AD33" s="29"/>
      <c r="AE33" s="29"/>
      <c r="AF33" s="29"/>
      <c r="AG33" s="29"/>
      <c r="AH33" s="29"/>
      <c r="AI33" s="29"/>
      <c r="AJ33" s="29"/>
      <c r="AK33" s="29">
        <v>8831.4</v>
      </c>
      <c r="AL33" s="29">
        <v>0</v>
      </c>
      <c r="AM33" s="29"/>
      <c r="AN33" s="29"/>
      <c r="AO33" s="29"/>
      <c r="AP33" s="29"/>
      <c r="AQ33" s="29">
        <v>81150</v>
      </c>
      <c r="AR33" s="29">
        <v>0</v>
      </c>
      <c r="AS33" s="29"/>
      <c r="AT33" s="29"/>
      <c r="AU33" s="29"/>
      <c r="AV33" s="29"/>
      <c r="AW33" s="29"/>
      <c r="AX33" s="29"/>
      <c r="AY33" s="29"/>
      <c r="AZ33" s="29"/>
      <c r="BA33" s="29"/>
      <c r="BB33" s="29"/>
      <c r="BC33" s="29"/>
      <c r="BD33" s="29"/>
      <c r="BE33" s="29"/>
      <c r="BF33" s="29"/>
      <c r="BG33" s="29"/>
      <c r="BH33" s="29"/>
      <c r="BI33" s="29"/>
      <c r="BJ33" s="29"/>
      <c r="BK33" s="29">
        <v>11211.7</v>
      </c>
      <c r="BL33" s="29">
        <v>11211.7</v>
      </c>
      <c r="BM33" s="29">
        <v>0</v>
      </c>
      <c r="BN33" s="29"/>
      <c r="BO33" s="29">
        <v>22004.6</v>
      </c>
      <c r="BP33" s="29">
        <v>0</v>
      </c>
      <c r="BQ33" s="29">
        <v>12357.5</v>
      </c>
      <c r="BR33" s="29">
        <v>12357.5</v>
      </c>
      <c r="BS33" s="29">
        <v>12357.5</v>
      </c>
      <c r="BT33" s="29"/>
      <c r="BU33" s="29">
        <v>580.6</v>
      </c>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v>6565.3</v>
      </c>
      <c r="CY33" s="29"/>
      <c r="CZ33" s="29">
        <v>0</v>
      </c>
      <c r="DA33" s="29"/>
      <c r="DB33" s="29"/>
      <c r="DC33" s="29"/>
      <c r="DD33" s="29"/>
      <c r="DE33" s="29"/>
      <c r="DF33" s="29"/>
      <c r="DG33" s="29"/>
      <c r="DH33" s="29"/>
      <c r="DI33" s="29"/>
      <c r="DJ33" s="29">
        <v>15</v>
      </c>
      <c r="DK33" s="29">
        <v>15</v>
      </c>
      <c r="DL33" s="29">
        <v>15</v>
      </c>
      <c r="DM33" s="29"/>
      <c r="DN33" s="29"/>
      <c r="DO33" s="29"/>
      <c r="DP33" s="29"/>
      <c r="DQ33" s="29"/>
      <c r="DR33" s="29"/>
      <c r="DS33" s="29"/>
      <c r="DT33" s="29"/>
      <c r="DU33" s="29"/>
      <c r="DV33" s="29"/>
      <c r="DW33" s="29">
        <v>696</v>
      </c>
      <c r="DX33" s="29">
        <v>696</v>
      </c>
      <c r="DY33" s="29"/>
      <c r="DZ33" s="29"/>
      <c r="EA33" s="29"/>
      <c r="EB33" s="29"/>
      <c r="EC33" s="29"/>
      <c r="ED33" s="29"/>
      <c r="EE33" s="29"/>
      <c r="EF33" s="29">
        <v>1479.5</v>
      </c>
      <c r="EG33" s="29">
        <v>1479.5</v>
      </c>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v>1573.8</v>
      </c>
      <c r="FN33" s="29">
        <v>0</v>
      </c>
      <c r="FO33" s="29"/>
      <c r="FP33" s="29"/>
      <c r="FQ33" s="29"/>
      <c r="FR33" s="29">
        <v>1749.3</v>
      </c>
      <c r="FS33" s="29">
        <v>1749.3</v>
      </c>
      <c r="FT33" s="29">
        <v>176</v>
      </c>
      <c r="FU33" s="29">
        <v>15172.6</v>
      </c>
      <c r="FV33" s="29">
        <v>14465</v>
      </c>
      <c r="FW33" s="29">
        <v>7452.9</v>
      </c>
      <c r="FX33" s="29"/>
      <c r="FY33" s="29"/>
      <c r="FZ33" s="29"/>
      <c r="GA33" s="29">
        <v>1560.9</v>
      </c>
      <c r="GB33" s="29">
        <v>1836.9</v>
      </c>
      <c r="GC33" s="29">
        <v>0</v>
      </c>
      <c r="GD33" s="29"/>
      <c r="GE33" s="29"/>
      <c r="GF33" s="29"/>
      <c r="GG33" s="29"/>
      <c r="GH33" s="29"/>
      <c r="GI33" s="29"/>
      <c r="GJ33" s="29"/>
      <c r="GK33" s="29"/>
      <c r="GL33" s="29"/>
      <c r="GM33" s="29"/>
      <c r="GN33" s="29"/>
      <c r="GO33" s="29"/>
      <c r="GP33" s="29"/>
      <c r="GQ33" s="29"/>
      <c r="GR33" s="29"/>
      <c r="GS33" s="29"/>
      <c r="GT33" s="29">
        <v>2708.6</v>
      </c>
      <c r="GU33" s="29">
        <v>903</v>
      </c>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v>7994.7</v>
      </c>
      <c r="IA33" s="29">
        <v>7994.7</v>
      </c>
      <c r="IB33" s="29">
        <v>7994.7</v>
      </c>
    </row>
    <row r="34" spans="1:236" ht="14">
      <c r="A34" s="33"/>
      <c r="B34" s="34"/>
      <c r="C34" s="29"/>
      <c r="D34" s="29"/>
      <c r="E34" s="29"/>
      <c r="F34" s="29"/>
      <c r="G34" s="29"/>
      <c r="H34" s="29"/>
      <c r="I34" s="29"/>
      <c r="J34" s="29"/>
      <c r="K34" s="29"/>
      <c r="L34" s="32"/>
      <c r="M34" s="29"/>
      <c r="N34" s="29"/>
      <c r="O34" s="32"/>
      <c r="P34" s="29"/>
      <c r="Q34" s="29"/>
      <c r="R34" s="29"/>
      <c r="S34" s="29"/>
      <c r="T34" s="29"/>
      <c r="U34" s="32"/>
      <c r="V34" s="29"/>
      <c r="W34" s="29"/>
      <c r="X34" s="42"/>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32"/>
      <c r="GK34" s="29"/>
      <c r="GL34" s="29"/>
      <c r="GM34" s="32"/>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row>
    <row r="35" spans="1:236" s="41" customFormat="1" ht="14">
      <c r="A35" s="94" t="s">
        <v>104</v>
      </c>
      <c r="B35" s="94"/>
      <c r="C35" s="32">
        <f t="shared" ref="C35" si="14">F35+I35+L35+O35+R35+U35+X35+AA35+AG35+AJ35+AM35+AP35+AS35+AV35+AY35+BB35+BE35+BH35+BK35+BN35+BQ35+BT35+BW35+BZ35+CC35+CF35+CI35+CL35+CO35+CR35+CU35+CX35+DA35+DD35+DG35+DJ35+DM35+DP35+DS35+DV35+DY35+EB35+EE35+EH35+EK35+EN35+EQ35+ET35+EW35+EZ35+FC35+FF35+FI35+FL35+FO35+FR35+FU35+FX35+GA35+GD35+GG35+GJ35+GM35+GP35+GS35+GV35+GY35+HB35+HE35+HK35+HN35+HQ35+HT35+HW35+HZ35</f>
        <v>726668.20000000007</v>
      </c>
      <c r="D35" s="32">
        <f t="shared" ref="D35" si="15">G35+J35+M35+P35+S35+V35+Y35+AB35+AH35+AK35+AN35+AQ35+AT35+AW35+AZ35+BC35+BF35+BI35+BL35+BO35+BR35+BU35+BX35+CA35+CD35+CG35+CJ35+CM35+CP35+CS35+CV35+CY35+DB35+DE35+DH35+DK35+DN35+DQ35+DT35+DW35+DZ35+EC35+EF35+EI35+EL35+EO35+ER35+EU35+EX35+FA35+FD35+FG35+FJ35+FM35+FP35+FS35+FV35+FY35+GB35+GE35+GH35+GK35+GN35+GQ35+GT35+GW35+GZ35+HC35+HF35+HL35+HO35+HR35+HU35+HX35+IA35</f>
        <v>681.9</v>
      </c>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v>414647.9</v>
      </c>
      <c r="AK35" s="32">
        <v>89.5</v>
      </c>
      <c r="AL35" s="32"/>
      <c r="AM35" s="32"/>
      <c r="AN35" s="32"/>
      <c r="AO35" s="32"/>
      <c r="AP35" s="32"/>
      <c r="AQ35" s="32"/>
      <c r="AR35" s="32"/>
      <c r="AS35" s="32"/>
      <c r="AT35" s="32"/>
      <c r="AU35" s="32"/>
      <c r="AV35" s="32"/>
      <c r="AW35" s="32"/>
      <c r="AX35" s="32"/>
      <c r="AY35" s="32">
        <v>100000</v>
      </c>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43"/>
      <c r="CE35" s="43"/>
      <c r="CF35" s="43"/>
      <c r="CG35" s="43"/>
      <c r="CH35" s="43">
        <v>0</v>
      </c>
      <c r="CI35" s="43"/>
      <c r="CJ35" s="43"/>
      <c r="CK35" s="43"/>
      <c r="CL35" s="43"/>
      <c r="CM35" s="43"/>
      <c r="CN35" s="43"/>
      <c r="CO35" s="43"/>
      <c r="CP35" s="43">
        <v>592.4</v>
      </c>
      <c r="CQ35" s="43"/>
      <c r="CR35" s="43"/>
      <c r="CS35" s="43"/>
      <c r="CT35" s="43"/>
      <c r="CU35" s="43"/>
      <c r="CV35" s="43"/>
      <c r="CW35" s="43"/>
      <c r="CX35" s="43"/>
      <c r="CY35" s="43"/>
      <c r="CZ35" s="43"/>
      <c r="DA35" s="43"/>
      <c r="DB35" s="43"/>
      <c r="DC35" s="43"/>
      <c r="DD35" s="43"/>
      <c r="DE35" s="43"/>
      <c r="DF35" s="43"/>
      <c r="DG35" s="43"/>
      <c r="DH35" s="43"/>
      <c r="DI35" s="43"/>
      <c r="DJ35" s="43"/>
      <c r="DK35" s="43"/>
      <c r="DL35" s="43"/>
      <c r="DM35" s="43">
        <v>4962.3999999999996</v>
      </c>
      <c r="DN35" s="43"/>
      <c r="DO35" s="43"/>
      <c r="DP35" s="43"/>
      <c r="DQ35" s="43"/>
      <c r="DR35" s="43"/>
      <c r="DS35" s="43"/>
      <c r="DT35" s="43"/>
      <c r="DU35" s="43"/>
      <c r="DV35" s="43">
        <v>29470</v>
      </c>
      <c r="DW35" s="43"/>
      <c r="DX35" s="43"/>
      <c r="DY35" s="43">
        <v>3300</v>
      </c>
      <c r="DZ35" s="43"/>
      <c r="EA35" s="43"/>
      <c r="EB35" s="43"/>
      <c r="EC35" s="43"/>
      <c r="ED35" s="43"/>
      <c r="EE35" s="43"/>
      <c r="EF35" s="43"/>
      <c r="EG35" s="43"/>
      <c r="EH35" s="43"/>
      <c r="EI35" s="43"/>
      <c r="EJ35" s="43"/>
      <c r="EK35" s="43"/>
      <c r="EL35" s="43"/>
      <c r="EM35" s="43"/>
      <c r="EN35" s="43"/>
      <c r="EO35" s="43"/>
      <c r="EP35" s="43"/>
      <c r="EQ35" s="43"/>
      <c r="ER35" s="43"/>
      <c r="ES35" s="43"/>
      <c r="ET35" s="43">
        <v>16150</v>
      </c>
      <c r="EU35" s="43"/>
      <c r="EV35" s="43"/>
      <c r="EW35" s="43">
        <v>8137.9</v>
      </c>
      <c r="EX35" s="43"/>
      <c r="EY35" s="43"/>
      <c r="EZ35" s="43"/>
      <c r="FA35" s="43"/>
      <c r="FB35" s="43"/>
      <c r="FC35" s="43"/>
      <c r="FD35" s="43"/>
      <c r="FE35" s="43"/>
      <c r="FF35" s="43"/>
      <c r="FG35" s="43"/>
      <c r="FH35" s="43"/>
      <c r="FI35" s="43"/>
      <c r="FJ35" s="43"/>
      <c r="FK35" s="43"/>
      <c r="FL35" s="43">
        <v>150000</v>
      </c>
      <c r="FM35" s="43"/>
      <c r="FN35" s="43"/>
      <c r="FO35" s="43"/>
      <c r="FP35" s="43"/>
      <c r="FQ35" s="43"/>
      <c r="FR35" s="43"/>
      <c r="FS35" s="43"/>
      <c r="FT35" s="43"/>
      <c r="FU35" s="43"/>
      <c r="FV35" s="43"/>
      <c r="FW35" s="43"/>
      <c r="FX35" s="43"/>
      <c r="FY35" s="43"/>
      <c r="FZ35" s="43"/>
      <c r="GA35" s="43"/>
      <c r="GB35" s="43"/>
      <c r="GC35" s="43"/>
      <c r="GD35" s="43"/>
      <c r="GE35" s="43"/>
      <c r="GF35" s="43"/>
      <c r="GG35" s="43"/>
      <c r="GH35" s="43"/>
      <c r="GI35" s="43"/>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row>
    <row r="36" spans="1:236" s="75" customFormat="1" ht="24.75" customHeight="1">
      <c r="A36" s="93" t="s">
        <v>30</v>
      </c>
      <c r="B36" s="93"/>
      <c r="C36" s="74">
        <f>C6+C28+C35</f>
        <v>7901482.4000000013</v>
      </c>
      <c r="D36" s="74">
        <f t="shared" ref="D36:GP36" si="16">D6+D28+D35</f>
        <v>9749397.4000000004</v>
      </c>
      <c r="E36" s="74">
        <f t="shared" si="16"/>
        <v>2653169.6999999997</v>
      </c>
      <c r="F36" s="74">
        <f t="shared" si="16"/>
        <v>365000.00000000006</v>
      </c>
      <c r="G36" s="74">
        <f t="shared" si="16"/>
        <v>463401.60000000009</v>
      </c>
      <c r="H36" s="74">
        <f t="shared" si="16"/>
        <v>112596.5</v>
      </c>
      <c r="I36" s="74">
        <f t="shared" si="16"/>
        <v>335000.00000000006</v>
      </c>
      <c r="J36" s="74">
        <f t="shared" si="16"/>
        <v>328529.90000000002</v>
      </c>
      <c r="K36" s="74">
        <f t="shared" si="16"/>
        <v>204381.8</v>
      </c>
      <c r="L36" s="74">
        <f t="shared" si="16"/>
        <v>210000.00000000003</v>
      </c>
      <c r="M36" s="74">
        <f t="shared" si="16"/>
        <v>231727.60000000003</v>
      </c>
      <c r="N36" s="74">
        <f t="shared" si="16"/>
        <v>16923.7</v>
      </c>
      <c r="O36" s="74">
        <f t="shared" si="16"/>
        <v>90000</v>
      </c>
      <c r="P36" s="74">
        <f t="shared" si="16"/>
        <v>90000</v>
      </c>
      <c r="Q36" s="74">
        <f t="shared" si="16"/>
        <v>72446.400000000009</v>
      </c>
      <c r="R36" s="74">
        <f t="shared" si="16"/>
        <v>100000</v>
      </c>
      <c r="S36" s="74">
        <f t="shared" si="16"/>
        <v>117824.70000000001</v>
      </c>
      <c r="T36" s="74">
        <f t="shared" si="16"/>
        <v>23795.5</v>
      </c>
      <c r="U36" s="74">
        <f t="shared" si="16"/>
        <v>80000</v>
      </c>
      <c r="V36" s="74">
        <f t="shared" si="16"/>
        <v>80000</v>
      </c>
      <c r="W36" s="74">
        <f t="shared" si="16"/>
        <v>7280.2000000000007</v>
      </c>
      <c r="X36" s="74">
        <f t="shared" si="16"/>
        <v>1106075</v>
      </c>
      <c r="Y36" s="74">
        <f t="shared" si="16"/>
        <v>1110022.3999999999</v>
      </c>
      <c r="Z36" s="74">
        <f t="shared" si="16"/>
        <v>33109</v>
      </c>
      <c r="AA36" s="74">
        <f t="shared" si="16"/>
        <v>100000</v>
      </c>
      <c r="AB36" s="74">
        <f t="shared" si="16"/>
        <v>82175.299999999988</v>
      </c>
      <c r="AC36" s="74">
        <f t="shared" si="16"/>
        <v>6324.8</v>
      </c>
      <c r="AD36" s="74">
        <f t="shared" si="16"/>
        <v>0</v>
      </c>
      <c r="AE36" s="74">
        <f t="shared" si="16"/>
        <v>79900</v>
      </c>
      <c r="AF36" s="74">
        <f t="shared" si="16"/>
        <v>0</v>
      </c>
      <c r="AG36" s="74">
        <f t="shared" si="16"/>
        <v>557406.5</v>
      </c>
      <c r="AH36" s="74">
        <f t="shared" si="16"/>
        <v>174385.8</v>
      </c>
      <c r="AI36" s="74">
        <f t="shared" si="16"/>
        <v>9519.4</v>
      </c>
      <c r="AJ36" s="74">
        <f t="shared" si="16"/>
        <v>414647.9</v>
      </c>
      <c r="AK36" s="74">
        <f t="shared" si="16"/>
        <v>700083.10000000021</v>
      </c>
      <c r="AL36" s="74">
        <f t="shared" si="16"/>
        <v>36884.699999999997</v>
      </c>
      <c r="AM36" s="74">
        <f t="shared" si="16"/>
        <v>9957.1</v>
      </c>
      <c r="AN36" s="74">
        <f t="shared" si="16"/>
        <v>5982</v>
      </c>
      <c r="AO36" s="74">
        <f t="shared" si="16"/>
        <v>0</v>
      </c>
      <c r="AP36" s="74">
        <f t="shared" si="16"/>
        <v>124924.2</v>
      </c>
      <c r="AQ36" s="74">
        <f t="shared" si="16"/>
        <v>211533.6</v>
      </c>
      <c r="AR36" s="74">
        <f t="shared" si="16"/>
        <v>95853.1</v>
      </c>
      <c r="AS36" s="74">
        <f t="shared" si="16"/>
        <v>53820.399999999994</v>
      </c>
      <c r="AT36" s="74">
        <f t="shared" si="16"/>
        <v>58423.3</v>
      </c>
      <c r="AU36" s="74">
        <f t="shared" si="16"/>
        <v>3879.1</v>
      </c>
      <c r="AV36" s="74">
        <f t="shared" si="16"/>
        <v>22547.599999999999</v>
      </c>
      <c r="AW36" s="74">
        <f t="shared" si="16"/>
        <v>67605.3</v>
      </c>
      <c r="AX36" s="74">
        <f t="shared" si="16"/>
        <v>0</v>
      </c>
      <c r="AY36" s="74">
        <f t="shared" si="16"/>
        <v>100000</v>
      </c>
      <c r="AZ36" s="74">
        <f t="shared" si="16"/>
        <v>102914.59999999999</v>
      </c>
      <c r="BA36" s="74">
        <f t="shared" si="16"/>
        <v>5648.4</v>
      </c>
      <c r="BB36" s="74">
        <f t="shared" si="16"/>
        <v>0</v>
      </c>
      <c r="BC36" s="74">
        <f t="shared" si="16"/>
        <v>46566.100000000006</v>
      </c>
      <c r="BD36" s="74">
        <f t="shared" si="16"/>
        <v>37795.4</v>
      </c>
      <c r="BE36" s="74">
        <f t="shared" si="16"/>
        <v>0</v>
      </c>
      <c r="BF36" s="74">
        <f t="shared" si="16"/>
        <v>68514.399999999994</v>
      </c>
      <c r="BG36" s="74">
        <f t="shared" si="16"/>
        <v>9090</v>
      </c>
      <c r="BH36" s="74">
        <f t="shared" si="16"/>
        <v>0</v>
      </c>
      <c r="BI36" s="74">
        <f t="shared" si="16"/>
        <v>111334.5</v>
      </c>
      <c r="BJ36" s="74">
        <f t="shared" si="16"/>
        <v>0</v>
      </c>
      <c r="BK36" s="74">
        <f t="shared" si="16"/>
        <v>429597.50000000006</v>
      </c>
      <c r="BL36" s="74">
        <f t="shared" si="16"/>
        <v>429597.50000000006</v>
      </c>
      <c r="BM36" s="74">
        <f t="shared" si="16"/>
        <v>47403.5</v>
      </c>
      <c r="BN36" s="74">
        <f t="shared" si="16"/>
        <v>0</v>
      </c>
      <c r="BO36" s="74">
        <f t="shared" si="16"/>
        <v>57434.700000000004</v>
      </c>
      <c r="BP36" s="74">
        <f t="shared" si="16"/>
        <v>0</v>
      </c>
      <c r="BQ36" s="74">
        <f t="shared" si="16"/>
        <v>348342.50000000006</v>
      </c>
      <c r="BR36" s="74">
        <f t="shared" si="16"/>
        <v>348342.50000000006</v>
      </c>
      <c r="BS36" s="74">
        <f t="shared" si="16"/>
        <v>346926.20000000007</v>
      </c>
      <c r="BT36" s="74">
        <f t="shared" si="16"/>
        <v>8045</v>
      </c>
      <c r="BU36" s="74">
        <f t="shared" si="16"/>
        <v>18774.3</v>
      </c>
      <c r="BV36" s="74">
        <f t="shared" si="16"/>
        <v>0</v>
      </c>
      <c r="BW36" s="74">
        <f t="shared" si="16"/>
        <v>263650.40000000002</v>
      </c>
      <c r="BX36" s="74">
        <f t="shared" si="16"/>
        <v>524274.6</v>
      </c>
      <c r="BY36" s="74">
        <f t="shared" si="16"/>
        <v>239648.3</v>
      </c>
      <c r="BZ36" s="74">
        <f t="shared" si="16"/>
        <v>10558.599999999999</v>
      </c>
      <c r="CA36" s="74">
        <f t="shared" si="16"/>
        <v>14845.300000000001</v>
      </c>
      <c r="CB36" s="74">
        <f t="shared" si="16"/>
        <v>0</v>
      </c>
      <c r="CC36" s="74">
        <f t="shared" si="16"/>
        <v>0</v>
      </c>
      <c r="CD36" s="74">
        <f t="shared" si="16"/>
        <v>8022.9</v>
      </c>
      <c r="CE36" s="74">
        <f t="shared" si="16"/>
        <v>0</v>
      </c>
      <c r="CF36" s="74">
        <f t="shared" si="16"/>
        <v>0</v>
      </c>
      <c r="CG36" s="74">
        <f t="shared" si="16"/>
        <v>13847.6</v>
      </c>
      <c r="CH36" s="74">
        <f t="shared" si="16"/>
        <v>3326.1</v>
      </c>
      <c r="CI36" s="74">
        <f t="shared" si="16"/>
        <v>203484</v>
      </c>
      <c r="CJ36" s="74">
        <f t="shared" si="16"/>
        <v>193985.2</v>
      </c>
      <c r="CK36" s="74">
        <f t="shared" si="16"/>
        <v>103829.7</v>
      </c>
      <c r="CL36" s="74">
        <f t="shared" si="16"/>
        <v>36499.4</v>
      </c>
      <c r="CM36" s="74">
        <f t="shared" si="16"/>
        <v>39670.6</v>
      </c>
      <c r="CN36" s="74">
        <f t="shared" si="16"/>
        <v>15414.2</v>
      </c>
      <c r="CO36" s="74">
        <f t="shared" si="16"/>
        <v>0</v>
      </c>
      <c r="CP36" s="74">
        <f t="shared" si="16"/>
        <v>592.4</v>
      </c>
      <c r="CQ36" s="74">
        <f t="shared" si="16"/>
        <v>0</v>
      </c>
      <c r="CR36" s="74">
        <f t="shared" si="16"/>
        <v>0</v>
      </c>
      <c r="CS36" s="74">
        <f t="shared" si="16"/>
        <v>551.29999999999995</v>
      </c>
      <c r="CT36" s="74">
        <f t="shared" si="16"/>
        <v>0</v>
      </c>
      <c r="CU36" s="74">
        <f t="shared" si="16"/>
        <v>670.6</v>
      </c>
      <c r="CV36" s="74">
        <f t="shared" si="16"/>
        <v>670.6</v>
      </c>
      <c r="CW36" s="74">
        <f t="shared" si="16"/>
        <v>478.8</v>
      </c>
      <c r="CX36" s="74">
        <f t="shared" si="16"/>
        <v>21337.1</v>
      </c>
      <c r="CY36" s="74">
        <f t="shared" si="16"/>
        <v>21337.1</v>
      </c>
      <c r="CZ36" s="74">
        <f t="shared" si="16"/>
        <v>17566.099999999999</v>
      </c>
      <c r="DA36" s="74">
        <f t="shared" si="16"/>
        <v>7706.5</v>
      </c>
      <c r="DB36" s="74">
        <f t="shared" si="16"/>
        <v>7706.5</v>
      </c>
      <c r="DC36" s="74">
        <f t="shared" si="16"/>
        <v>7679.7</v>
      </c>
      <c r="DD36" s="74">
        <f t="shared" si="16"/>
        <v>11640.6</v>
      </c>
      <c r="DE36" s="74">
        <f t="shared" si="16"/>
        <v>11640.6</v>
      </c>
      <c r="DF36" s="74">
        <f t="shared" si="16"/>
        <v>2206.4</v>
      </c>
      <c r="DG36" s="74">
        <f t="shared" si="16"/>
        <v>0</v>
      </c>
      <c r="DH36" s="74">
        <f t="shared" si="16"/>
        <v>1633.2</v>
      </c>
      <c r="DI36" s="74">
        <f t="shared" si="16"/>
        <v>0</v>
      </c>
      <c r="DJ36" s="74">
        <f t="shared" si="16"/>
        <v>6500</v>
      </c>
      <c r="DK36" s="74">
        <f t="shared" si="16"/>
        <v>6500</v>
      </c>
      <c r="DL36" s="74">
        <f t="shared" si="16"/>
        <v>6500</v>
      </c>
      <c r="DM36" s="74">
        <f t="shared" si="16"/>
        <v>20732.400000000001</v>
      </c>
      <c r="DN36" s="74">
        <f t="shared" si="16"/>
        <v>19797</v>
      </c>
      <c r="DO36" s="74">
        <f t="shared" si="16"/>
        <v>2919.4</v>
      </c>
      <c r="DP36" s="74">
        <f t="shared" si="16"/>
        <v>70000</v>
      </c>
      <c r="DQ36" s="74">
        <f t="shared" si="16"/>
        <v>0</v>
      </c>
      <c r="DR36" s="74">
        <f t="shared" si="16"/>
        <v>0</v>
      </c>
      <c r="DS36" s="74">
        <f t="shared" si="16"/>
        <v>0</v>
      </c>
      <c r="DT36" s="74">
        <f t="shared" si="16"/>
        <v>111504.39999999998</v>
      </c>
      <c r="DU36" s="74">
        <f t="shared" si="16"/>
        <v>22456.3</v>
      </c>
      <c r="DV36" s="74">
        <f t="shared" si="16"/>
        <v>29470</v>
      </c>
      <c r="DW36" s="74">
        <f t="shared" si="16"/>
        <v>29470</v>
      </c>
      <c r="DX36" s="74">
        <f t="shared" si="16"/>
        <v>17520.199999999997</v>
      </c>
      <c r="DY36" s="74">
        <f t="shared" si="16"/>
        <v>3300</v>
      </c>
      <c r="DZ36" s="74">
        <f t="shared" si="16"/>
        <v>3300</v>
      </c>
      <c r="EA36" s="74">
        <f t="shared" si="16"/>
        <v>3300</v>
      </c>
      <c r="EB36" s="74">
        <f t="shared" si="16"/>
        <v>0</v>
      </c>
      <c r="EC36" s="74">
        <f t="shared" si="16"/>
        <v>1547.9</v>
      </c>
      <c r="ED36" s="74">
        <f t="shared" si="16"/>
        <v>0</v>
      </c>
      <c r="EE36" s="74">
        <f t="shared" si="16"/>
        <v>0</v>
      </c>
      <c r="EF36" s="74">
        <f t="shared" si="16"/>
        <v>77884</v>
      </c>
      <c r="EG36" s="74">
        <f t="shared" si="16"/>
        <v>69429.8</v>
      </c>
      <c r="EH36" s="74">
        <f t="shared" si="16"/>
        <v>0</v>
      </c>
      <c r="EI36" s="74">
        <f t="shared" si="16"/>
        <v>1975</v>
      </c>
      <c r="EJ36" s="74">
        <f t="shared" si="16"/>
        <v>0</v>
      </c>
      <c r="EK36" s="74">
        <f t="shared" si="16"/>
        <v>0</v>
      </c>
      <c r="EL36" s="74">
        <f t="shared" si="16"/>
        <v>136928.49999999997</v>
      </c>
      <c r="EM36" s="74">
        <f t="shared" si="16"/>
        <v>19695.900000000001</v>
      </c>
      <c r="EN36" s="74">
        <f t="shared" si="16"/>
        <v>10000</v>
      </c>
      <c r="EO36" s="74">
        <f t="shared" si="16"/>
        <v>0</v>
      </c>
      <c r="EP36" s="74">
        <f t="shared" si="16"/>
        <v>0</v>
      </c>
      <c r="EQ36" s="74">
        <f t="shared" si="16"/>
        <v>27331.200000000001</v>
      </c>
      <c r="ER36" s="74">
        <f t="shared" si="16"/>
        <v>27331.200000000001</v>
      </c>
      <c r="ES36" s="74">
        <f t="shared" si="16"/>
        <v>7365.2000000000007</v>
      </c>
      <c r="ET36" s="74">
        <f t="shared" si="16"/>
        <v>16150</v>
      </c>
      <c r="EU36" s="74">
        <f t="shared" si="16"/>
        <v>2843.8</v>
      </c>
      <c r="EV36" s="74">
        <f t="shared" si="16"/>
        <v>1218</v>
      </c>
      <c r="EW36" s="74">
        <f t="shared" si="16"/>
        <v>8137.9</v>
      </c>
      <c r="EX36" s="74">
        <f t="shared" si="16"/>
        <v>8137.9</v>
      </c>
      <c r="EY36" s="74">
        <f t="shared" si="16"/>
        <v>4645.1000000000004</v>
      </c>
      <c r="EZ36" s="74">
        <f t="shared" si="16"/>
        <v>29933.1</v>
      </c>
      <c r="FA36" s="74">
        <f t="shared" si="16"/>
        <v>29933.1</v>
      </c>
      <c r="FB36" s="74">
        <f t="shared" si="16"/>
        <v>0</v>
      </c>
      <c r="FC36" s="74">
        <f t="shared" si="16"/>
        <v>27059.7</v>
      </c>
      <c r="FD36" s="74">
        <f t="shared" si="16"/>
        <v>27059.7</v>
      </c>
      <c r="FE36" s="74">
        <f t="shared" si="16"/>
        <v>0</v>
      </c>
      <c r="FF36" s="74">
        <f t="shared" si="16"/>
        <v>0</v>
      </c>
      <c r="FG36" s="74">
        <f t="shared" si="16"/>
        <v>22192</v>
      </c>
      <c r="FH36" s="74">
        <f t="shared" si="16"/>
        <v>0</v>
      </c>
      <c r="FI36" s="74">
        <f t="shared" si="16"/>
        <v>0</v>
      </c>
      <c r="FJ36" s="74">
        <f t="shared" si="16"/>
        <v>185658.1</v>
      </c>
      <c r="FK36" s="74">
        <f t="shared" si="16"/>
        <v>62773.1</v>
      </c>
      <c r="FL36" s="74">
        <f t="shared" si="16"/>
        <v>440705.8</v>
      </c>
      <c r="FM36" s="74">
        <f t="shared" si="16"/>
        <v>294228.69999999995</v>
      </c>
      <c r="FN36" s="74">
        <f t="shared" si="16"/>
        <v>76591.8</v>
      </c>
      <c r="FO36" s="74">
        <f t="shared" si="16"/>
        <v>0</v>
      </c>
      <c r="FP36" s="74">
        <f t="shared" si="16"/>
        <v>48625</v>
      </c>
      <c r="FQ36" s="74">
        <f t="shared" si="16"/>
        <v>0</v>
      </c>
      <c r="FR36" s="74">
        <f t="shared" si="16"/>
        <v>122016.09999999999</v>
      </c>
      <c r="FS36" s="74">
        <f t="shared" si="16"/>
        <v>122016.19999999998</v>
      </c>
      <c r="FT36" s="74">
        <f t="shared" si="16"/>
        <v>13973.5</v>
      </c>
      <c r="FU36" s="74">
        <f t="shared" si="16"/>
        <v>631605.19999999995</v>
      </c>
      <c r="FV36" s="74">
        <f t="shared" si="16"/>
        <v>641726.4</v>
      </c>
      <c r="FW36" s="74">
        <f t="shared" si="16"/>
        <v>299473.3</v>
      </c>
      <c r="FX36" s="74">
        <f t="shared" si="16"/>
        <v>29309.300000000003</v>
      </c>
      <c r="FY36" s="74">
        <f t="shared" si="16"/>
        <v>29309.3</v>
      </c>
      <c r="FZ36" s="74">
        <f t="shared" si="16"/>
        <v>2586.8000000000002</v>
      </c>
      <c r="GA36" s="74">
        <f t="shared" si="16"/>
        <v>99897.7</v>
      </c>
      <c r="GB36" s="74">
        <f t="shared" si="16"/>
        <v>100399.70000000001</v>
      </c>
      <c r="GC36" s="74">
        <f t="shared" si="16"/>
        <v>0</v>
      </c>
      <c r="GD36" s="74">
        <f t="shared" si="16"/>
        <v>170200</v>
      </c>
      <c r="GE36" s="74">
        <f t="shared" si="16"/>
        <v>170118.2</v>
      </c>
      <c r="GF36" s="74">
        <f>GF6+GF28+GF35</f>
        <v>5906</v>
      </c>
      <c r="GG36" s="74">
        <f>GG6+GG28+GG35</f>
        <v>598702</v>
      </c>
      <c r="GH36" s="74">
        <f>GH6+GH28+GH35</f>
        <v>887881.5</v>
      </c>
      <c r="GI36" s="74">
        <f>GI6+GI28+GI35</f>
        <v>220180</v>
      </c>
      <c r="GJ36" s="74">
        <f t="shared" si="16"/>
        <v>0</v>
      </c>
      <c r="GK36" s="74">
        <f t="shared" si="16"/>
        <v>300</v>
      </c>
      <c r="GL36" s="74">
        <f t="shared" si="16"/>
        <v>0</v>
      </c>
      <c r="GM36" s="74">
        <f t="shared" si="16"/>
        <v>0</v>
      </c>
      <c r="GN36" s="74">
        <f t="shared" si="16"/>
        <v>1425.2</v>
      </c>
      <c r="GO36" s="74">
        <f t="shared" si="16"/>
        <v>1425.2</v>
      </c>
      <c r="GP36" s="74">
        <f t="shared" si="16"/>
        <v>9384</v>
      </c>
      <c r="GQ36" s="74">
        <f t="shared" ref="GQ36:HS36" si="17">GQ6+GQ28+GQ35</f>
        <v>9431.2000000000007</v>
      </c>
      <c r="GR36" s="74">
        <f t="shared" si="17"/>
        <v>6485.1</v>
      </c>
      <c r="GS36" s="74">
        <f t="shared" si="17"/>
        <v>0</v>
      </c>
      <c r="GT36" s="74">
        <f t="shared" si="17"/>
        <v>75023</v>
      </c>
      <c r="GU36" s="74">
        <f t="shared" si="17"/>
        <v>28675.3</v>
      </c>
      <c r="GV36" s="74">
        <f t="shared" si="17"/>
        <v>19169.399999999998</v>
      </c>
      <c r="GW36" s="74">
        <f t="shared" si="17"/>
        <v>19169.399999999998</v>
      </c>
      <c r="GX36" s="74">
        <f t="shared" si="17"/>
        <v>0</v>
      </c>
      <c r="GY36" s="74">
        <f t="shared" si="17"/>
        <v>53.5</v>
      </c>
      <c r="GZ36" s="74">
        <f t="shared" si="17"/>
        <v>23699.4</v>
      </c>
      <c r="HA36" s="74">
        <f t="shared" si="17"/>
        <v>0</v>
      </c>
      <c r="HB36" s="74">
        <f t="shared" si="17"/>
        <v>0</v>
      </c>
      <c r="HC36" s="74">
        <f t="shared" si="17"/>
        <v>125799.99999999999</v>
      </c>
      <c r="HD36" s="74">
        <f t="shared" si="17"/>
        <v>0</v>
      </c>
      <c r="HE36" s="74">
        <f t="shared" si="17"/>
        <v>0</v>
      </c>
      <c r="HF36" s="74">
        <f t="shared" si="17"/>
        <v>98999.999999999985</v>
      </c>
      <c r="HG36" s="74">
        <f t="shared" si="17"/>
        <v>0</v>
      </c>
      <c r="HH36" s="74">
        <f t="shared" si="17"/>
        <v>0</v>
      </c>
      <c r="HI36" s="74">
        <f t="shared" si="17"/>
        <v>5050.5</v>
      </c>
      <c r="HJ36" s="74">
        <f t="shared" si="17"/>
        <v>0</v>
      </c>
      <c r="HK36" s="74">
        <f t="shared" si="17"/>
        <v>0</v>
      </c>
      <c r="HL36" s="74">
        <f t="shared" si="17"/>
        <v>57970.8</v>
      </c>
      <c r="HM36" s="74">
        <f t="shared" si="17"/>
        <v>12869.500000000002</v>
      </c>
      <c r="HN36" s="74">
        <f t="shared" si="17"/>
        <v>4497.2</v>
      </c>
      <c r="HO36" s="74">
        <f t="shared" si="17"/>
        <v>4501.5</v>
      </c>
      <c r="HP36" s="74">
        <f t="shared" si="17"/>
        <v>0</v>
      </c>
      <c r="HQ36" s="74">
        <f t="shared" si="17"/>
        <v>55314.5</v>
      </c>
      <c r="HR36" s="74">
        <f t="shared" si="17"/>
        <v>55314.5</v>
      </c>
      <c r="HS36" s="74">
        <f t="shared" si="17"/>
        <v>2105.8000000000002</v>
      </c>
      <c r="HT36" s="74">
        <f t="shared" ref="HT36:IB36" si="18">HT6+HT28+HT35</f>
        <v>15791.500000000004</v>
      </c>
      <c r="HU36" s="74">
        <f t="shared" si="18"/>
        <v>15791.500000000002</v>
      </c>
      <c r="HV36" s="74">
        <f t="shared" si="18"/>
        <v>11687.300000000001</v>
      </c>
      <c r="HW36" s="74">
        <f t="shared" si="18"/>
        <v>145311</v>
      </c>
      <c r="HX36" s="74">
        <f t="shared" si="18"/>
        <v>146701.70000000001</v>
      </c>
      <c r="HY36" s="74">
        <f t="shared" si="18"/>
        <v>1419.3</v>
      </c>
      <c r="HZ36" s="74">
        <f t="shared" si="18"/>
        <v>300000</v>
      </c>
      <c r="IA36" s="74">
        <f t="shared" si="18"/>
        <v>300000</v>
      </c>
      <c r="IB36" s="74">
        <f t="shared" si="18"/>
        <v>291960.8</v>
      </c>
    </row>
    <row r="38" spans="1:236">
      <c r="D38" s="2"/>
      <c r="E38" s="2"/>
      <c r="G38" s="6"/>
      <c r="H38" s="6"/>
    </row>
    <row r="40" spans="1:236">
      <c r="D40" s="2"/>
      <c r="E40" s="2"/>
    </row>
    <row r="42" spans="1:236">
      <c r="E42" s="71"/>
    </row>
    <row r="43" spans="1:236">
      <c r="C43" s="71"/>
      <c r="E43" s="71"/>
      <c r="J43" s="71"/>
    </row>
    <row r="44" spans="1:236">
      <c r="C44" s="71"/>
      <c r="E44" s="71"/>
      <c r="J44" s="71"/>
    </row>
    <row r="45" spans="1:236">
      <c r="C45" s="71"/>
      <c r="E45" s="71"/>
      <c r="J45" s="71"/>
    </row>
    <row r="46" spans="1:236">
      <c r="C46" s="71"/>
      <c r="E46" s="71"/>
      <c r="J46" s="71"/>
    </row>
    <row r="47" spans="1:236">
      <c r="C47" s="71"/>
      <c r="E47" s="71"/>
      <c r="J47" s="71"/>
    </row>
    <row r="48" spans="1:236">
      <c r="C48" s="71"/>
      <c r="E48" s="71"/>
      <c r="J48" s="71"/>
    </row>
    <row r="49" spans="3:10">
      <c r="C49" s="71"/>
      <c r="E49" s="71"/>
      <c r="J49" s="71"/>
    </row>
    <row r="50" spans="3:10">
      <c r="C50" s="71"/>
      <c r="E50" s="71"/>
      <c r="J50" s="71"/>
    </row>
    <row r="51" spans="3:10">
      <c r="C51" s="71"/>
      <c r="E51" s="71"/>
      <c r="J51" s="71"/>
    </row>
    <row r="52" spans="3:10">
      <c r="C52" s="71"/>
      <c r="E52" s="71"/>
      <c r="J52" s="71"/>
    </row>
    <row r="53" spans="3:10">
      <c r="C53" s="71"/>
      <c r="E53" s="71"/>
      <c r="J53" s="71"/>
    </row>
    <row r="54" spans="3:10">
      <c r="C54" s="71"/>
      <c r="E54" s="71"/>
      <c r="J54" s="71"/>
    </row>
    <row r="55" spans="3:10">
      <c r="C55" s="71"/>
      <c r="E55" s="71"/>
      <c r="J55" s="71"/>
    </row>
    <row r="56" spans="3:10">
      <c r="C56" s="71"/>
      <c r="E56" s="71"/>
      <c r="J56" s="71"/>
    </row>
    <row r="57" spans="3:10">
      <c r="C57" s="71"/>
      <c r="E57" s="71"/>
      <c r="J57" s="71"/>
    </row>
    <row r="58" spans="3:10">
      <c r="C58" s="71"/>
      <c r="E58" s="71"/>
      <c r="J58" s="71"/>
    </row>
    <row r="59" spans="3:10">
      <c r="C59" s="71"/>
      <c r="E59" s="71"/>
      <c r="J59" s="71"/>
    </row>
    <row r="60" spans="3:10">
      <c r="C60" s="71"/>
      <c r="E60" s="71"/>
      <c r="J60" s="71"/>
    </row>
    <row r="61" spans="3:10">
      <c r="C61" s="71"/>
      <c r="E61" s="71"/>
      <c r="J61" s="71"/>
    </row>
    <row r="62" spans="3:10">
      <c r="C62" s="71"/>
      <c r="E62" s="71"/>
      <c r="J62" s="71"/>
    </row>
    <row r="63" spans="3:10">
      <c r="C63" s="71"/>
      <c r="E63" s="71"/>
      <c r="J63" s="71"/>
    </row>
    <row r="64" spans="3:10">
      <c r="C64" s="71"/>
      <c r="E64" s="71"/>
      <c r="J64" s="71"/>
    </row>
    <row r="65" spans="3:10">
      <c r="C65" s="71"/>
      <c r="E65" s="71"/>
      <c r="J65" s="71"/>
    </row>
    <row r="66" spans="3:10">
      <c r="C66" s="71"/>
      <c r="E66" s="71"/>
      <c r="J66" s="71"/>
    </row>
    <row r="67" spans="3:10">
      <c r="C67" s="71"/>
      <c r="E67" s="71"/>
      <c r="J67" s="71"/>
    </row>
    <row r="68" spans="3:10">
      <c r="C68" s="71"/>
      <c r="E68" s="71"/>
      <c r="J68" s="71"/>
    </row>
    <row r="69" spans="3:10">
      <c r="C69" s="71"/>
      <c r="E69" s="71"/>
      <c r="J69" s="71"/>
    </row>
    <row r="70" spans="3:10">
      <c r="E70" s="71"/>
      <c r="J70" s="71"/>
    </row>
    <row r="71" spans="3:10">
      <c r="E71" s="71"/>
      <c r="J71" s="71"/>
    </row>
    <row r="72" spans="3:10">
      <c r="E72" s="71"/>
      <c r="J72" s="71"/>
    </row>
    <row r="73" spans="3:10">
      <c r="E73" s="71"/>
      <c r="J73" s="71"/>
    </row>
    <row r="77" spans="3:10">
      <c r="F77" s="6">
        <f t="shared" ref="F77:F80" si="19">F41-G41</f>
        <v>0</v>
      </c>
    </row>
    <row r="78" spans="3:10">
      <c r="F78" s="6">
        <f t="shared" si="19"/>
        <v>0</v>
      </c>
    </row>
    <row r="79" spans="3:10">
      <c r="F79" s="6">
        <f t="shared" si="19"/>
        <v>0</v>
      </c>
    </row>
    <row r="80" spans="3:10">
      <c r="F80" s="6">
        <f t="shared" si="19"/>
        <v>0</v>
      </c>
    </row>
  </sheetData>
  <mergeCells count="86">
    <mergeCell ref="CC4:CE4"/>
    <mergeCell ref="GJ4:GL4"/>
    <mergeCell ref="GM4:GO4"/>
    <mergeCell ref="AV4:AX4"/>
    <mergeCell ref="AY4:BA4"/>
    <mergeCell ref="BB4:BD4"/>
    <mergeCell ref="BE4:BG4"/>
    <mergeCell ref="BH4:BJ4"/>
    <mergeCell ref="BN4:BP4"/>
    <mergeCell ref="BQ4:BS4"/>
    <mergeCell ref="BT4:BV4"/>
    <mergeCell ref="BW4:BY4"/>
    <mergeCell ref="BZ4:CB4"/>
    <mergeCell ref="CF4:CH4"/>
    <mergeCell ref="CI4:CK4"/>
    <mergeCell ref="CL4:CN4"/>
    <mergeCell ref="D1:W1"/>
    <mergeCell ref="X3:Z3"/>
    <mergeCell ref="D2:Q2"/>
    <mergeCell ref="C4:E4"/>
    <mergeCell ref="F4:H4"/>
    <mergeCell ref="I4:K4"/>
    <mergeCell ref="L4:N4"/>
    <mergeCell ref="O4:Q4"/>
    <mergeCell ref="R4:T4"/>
    <mergeCell ref="U4:W4"/>
    <mergeCell ref="X4:Z4"/>
    <mergeCell ref="P3:Q3"/>
    <mergeCell ref="A36:B36"/>
    <mergeCell ref="A35:B35"/>
    <mergeCell ref="B4:B5"/>
    <mergeCell ref="A4:A5"/>
    <mergeCell ref="BK4:BM4"/>
    <mergeCell ref="AA4:AC4"/>
    <mergeCell ref="AG4:AI4"/>
    <mergeCell ref="AM4:AO4"/>
    <mergeCell ref="AP4:AR4"/>
    <mergeCell ref="AS4:AU4"/>
    <mergeCell ref="AJ4:AL4"/>
    <mergeCell ref="AD4:AF4"/>
    <mergeCell ref="CO4:CQ4"/>
    <mergeCell ref="CR4:CT4"/>
    <mergeCell ref="CU4:CW4"/>
    <mergeCell ref="CX4:CZ4"/>
    <mergeCell ref="DA4:DC4"/>
    <mergeCell ref="DG4:DI4"/>
    <mergeCell ref="EB4:ED4"/>
    <mergeCell ref="EE4:EG4"/>
    <mergeCell ref="EH4:EJ4"/>
    <mergeCell ref="EQ4:ES4"/>
    <mergeCell ref="DJ4:DL4"/>
    <mergeCell ref="DM4:DO4"/>
    <mergeCell ref="DP4:DR4"/>
    <mergeCell ref="DS4:DU4"/>
    <mergeCell ref="DV4:DX4"/>
    <mergeCell ref="EK4:EM4"/>
    <mergeCell ref="EN4:EP4"/>
    <mergeCell ref="FX4:FZ4"/>
    <mergeCell ref="GA4:GC4"/>
    <mergeCell ref="GD4:GF4"/>
    <mergeCell ref="GG4:GI4"/>
    <mergeCell ref="DD4:DF4"/>
    <mergeCell ref="FI4:FK4"/>
    <mergeCell ref="FL4:FN4"/>
    <mergeCell ref="FO4:FQ4"/>
    <mergeCell ref="FR4:FT4"/>
    <mergeCell ref="FU4:FW4"/>
    <mergeCell ref="ET4:EV4"/>
    <mergeCell ref="EW4:EY4"/>
    <mergeCell ref="EZ4:FB4"/>
    <mergeCell ref="FC4:FE4"/>
    <mergeCell ref="FF4:FH4"/>
    <mergeCell ref="DY4:EA4"/>
    <mergeCell ref="GP4:GR4"/>
    <mergeCell ref="GS4:GU4"/>
    <mergeCell ref="GV4:GX4"/>
    <mergeCell ref="GY4:HA4"/>
    <mergeCell ref="HB4:HD4"/>
    <mergeCell ref="HW4:HY4"/>
    <mergeCell ref="HZ4:IB4"/>
    <mergeCell ref="HE4:HG4"/>
    <mergeCell ref="HK4:HM4"/>
    <mergeCell ref="HN4:HP4"/>
    <mergeCell ref="HQ4:HS4"/>
    <mergeCell ref="HT4:HV4"/>
    <mergeCell ref="HH4:HJ4"/>
  </mergeCells>
  <pageMargins left="0" right="0" top="0" bottom="0" header="0" footer="0"/>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8"/>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B3" sqref="B3"/>
    </sheetView>
  </sheetViews>
  <sheetFormatPr defaultColWidth="9.1796875" defaultRowHeight="13"/>
  <cols>
    <col min="1" max="1" width="4.81640625" style="1" customWidth="1"/>
    <col min="2" max="2" width="20.7265625" style="2" customWidth="1"/>
    <col min="3" max="3" width="14.26953125" style="2" customWidth="1"/>
    <col min="4" max="4" width="14.81640625" style="2" customWidth="1"/>
    <col min="5" max="5" width="14.54296875" style="2" customWidth="1"/>
    <col min="6" max="6" width="12.7265625" style="2" customWidth="1"/>
    <col min="7" max="7" width="13.1796875" style="2" customWidth="1"/>
    <col min="8" max="11" width="13" style="2" customWidth="1"/>
    <col min="12" max="12" width="13.1796875" style="2" customWidth="1"/>
    <col min="13" max="13" width="13.453125" style="2" customWidth="1"/>
    <col min="14" max="17" width="13" style="2" customWidth="1"/>
    <col min="18" max="18" width="11.54296875" style="2" customWidth="1"/>
    <col min="19" max="19" width="13.1796875" style="2" customWidth="1"/>
    <col min="20" max="20" width="12.81640625" style="2" customWidth="1"/>
    <col min="21" max="21" width="13.453125" style="2" customWidth="1"/>
    <col min="22" max="22" width="13.7265625" style="2" customWidth="1"/>
    <col min="23" max="23" width="14.81640625" style="2" customWidth="1"/>
    <col min="24" max="24" width="15.81640625" style="2" customWidth="1"/>
    <col min="25" max="25" width="12.453125" style="2" customWidth="1"/>
    <col min="26" max="26" width="13.1796875" style="2" customWidth="1"/>
    <col min="27" max="27" width="12.81640625" style="2" customWidth="1"/>
    <col min="28" max="28" width="12.54296875" style="2" customWidth="1"/>
    <col min="29" max="29" width="11.7265625" style="2" customWidth="1"/>
    <col min="30" max="34" width="14" style="2" customWidth="1"/>
    <col min="35" max="35" width="12" style="2" customWidth="1"/>
    <col min="36" max="36" width="14" style="2" customWidth="1"/>
    <col min="37" max="37" width="15.7265625" style="2" customWidth="1"/>
    <col min="38" max="38" width="14" style="2" customWidth="1"/>
    <col min="39" max="39" width="11" style="2" customWidth="1"/>
    <col min="40" max="40" width="14" style="2" customWidth="1"/>
    <col min="41" max="41" width="14.26953125" style="2" customWidth="1"/>
    <col min="42" max="42" width="22.54296875" style="2" customWidth="1"/>
    <col min="43" max="43" width="25" style="2" customWidth="1"/>
    <col min="44" max="44" width="19.81640625" style="2" customWidth="1"/>
    <col min="45" max="45" width="12" style="2" customWidth="1"/>
    <col min="46" max="46" width="16.1796875" style="2" customWidth="1"/>
    <col min="47" max="47" width="14.1796875" style="2" customWidth="1"/>
    <col min="48" max="48" width="12.1796875" style="2" customWidth="1"/>
    <col min="49" max="49" width="16.453125" style="2" customWidth="1"/>
    <col min="50" max="53" width="14.7265625" style="2" customWidth="1"/>
    <col min="54" max="54" width="22.453125" style="2" customWidth="1"/>
    <col min="55" max="55" width="23.7265625" style="2" customWidth="1"/>
    <col min="56" max="56" width="23.453125" style="2" customWidth="1"/>
    <col min="57" max="57" width="11.26953125" style="2" customWidth="1"/>
    <col min="58" max="58" width="12.453125" style="2" customWidth="1"/>
    <col min="59" max="59" width="11.26953125" style="2" customWidth="1"/>
    <col min="60" max="62" width="14" style="2" customWidth="1"/>
    <col min="63" max="65" width="11.453125" style="2" customWidth="1"/>
    <col min="66" max="68" width="14.81640625" style="2" customWidth="1"/>
    <col min="69" max="69" width="10.81640625" style="2" customWidth="1"/>
    <col min="70" max="70" width="11.7265625" style="2" customWidth="1"/>
    <col min="71" max="71" width="11.26953125" style="2" customWidth="1"/>
    <col min="72" max="72" width="13.54296875" style="2" customWidth="1"/>
    <col min="73" max="73" width="15.1796875" style="2" customWidth="1"/>
    <col min="74" max="74" width="9.7265625" style="2" customWidth="1"/>
    <col min="75" max="75" width="11.1796875" style="2" customWidth="1"/>
    <col min="76" max="76" width="12" style="2" customWidth="1"/>
    <col min="77" max="77" width="9" style="2" customWidth="1"/>
    <col min="78" max="78" width="11.26953125" style="2" customWidth="1"/>
    <col min="79" max="79" width="11.7265625" style="2" customWidth="1"/>
    <col min="80" max="80" width="13" style="2" customWidth="1"/>
    <col min="81" max="16384" width="9.1796875" style="5"/>
  </cols>
  <sheetData>
    <row r="1" spans="1:80" ht="26.25" hidden="1" customHeight="1">
      <c r="A1" s="1" t="s">
        <v>0</v>
      </c>
      <c r="G1" s="3"/>
      <c r="H1" s="3"/>
      <c r="I1" s="3"/>
      <c r="J1" s="3"/>
      <c r="K1" s="3"/>
      <c r="L1" s="3"/>
      <c r="S1" s="48"/>
      <c r="T1" s="4"/>
      <c r="U1" s="4"/>
      <c r="V1" s="4"/>
      <c r="W1" s="4"/>
    </row>
    <row r="2" spans="1:80" ht="42.75" customHeight="1">
      <c r="A2" s="1" t="s">
        <v>1</v>
      </c>
      <c r="C2" s="101" t="s">
        <v>429</v>
      </c>
      <c r="D2" s="101"/>
      <c r="E2" s="101"/>
      <c r="F2" s="101"/>
      <c r="G2" s="101"/>
      <c r="H2" s="101"/>
      <c r="I2" s="101"/>
      <c r="J2" s="101"/>
      <c r="K2" s="101"/>
      <c r="L2" s="101"/>
      <c r="M2" s="101"/>
      <c r="N2" s="101"/>
      <c r="O2" s="101"/>
      <c r="P2" s="101"/>
      <c r="Q2" s="101"/>
      <c r="R2" s="72"/>
      <c r="S2" s="72"/>
      <c r="T2" s="72"/>
      <c r="U2" s="72"/>
      <c r="V2" s="72"/>
      <c r="W2" s="72"/>
      <c r="X2" s="54"/>
    </row>
    <row r="3" spans="1:80" ht="26.25" customHeight="1">
      <c r="V3" s="97" t="s">
        <v>100</v>
      </c>
      <c r="W3" s="97"/>
      <c r="X3" s="52"/>
    </row>
    <row r="4" spans="1:80" s="2" customFormat="1" ht="207.75" customHeight="1">
      <c r="A4" s="95" t="s">
        <v>31</v>
      </c>
      <c r="B4" s="86" t="s">
        <v>432</v>
      </c>
      <c r="C4" s="96" t="s">
        <v>106</v>
      </c>
      <c r="D4" s="96"/>
      <c r="E4" s="96"/>
      <c r="F4" s="86" t="s">
        <v>382</v>
      </c>
      <c r="G4" s="86"/>
      <c r="H4" s="86"/>
      <c r="I4" s="86" t="s">
        <v>386</v>
      </c>
      <c r="J4" s="86"/>
      <c r="K4" s="86"/>
      <c r="L4" s="86" t="s">
        <v>383</v>
      </c>
      <c r="M4" s="86"/>
      <c r="N4" s="86"/>
      <c r="O4" s="86" t="s">
        <v>399</v>
      </c>
      <c r="P4" s="86"/>
      <c r="Q4" s="86"/>
      <c r="R4" s="86" t="s">
        <v>406</v>
      </c>
      <c r="S4" s="86"/>
      <c r="T4" s="86"/>
      <c r="U4" s="102" t="s">
        <v>400</v>
      </c>
      <c r="V4" s="102"/>
      <c r="W4" s="102"/>
      <c r="X4" s="98" t="s">
        <v>420</v>
      </c>
      <c r="Y4" s="98"/>
      <c r="Z4" s="98"/>
      <c r="AA4" s="86" t="s">
        <v>408</v>
      </c>
      <c r="AB4" s="86"/>
      <c r="AC4" s="86"/>
      <c r="AD4" s="86" t="s">
        <v>403</v>
      </c>
      <c r="AE4" s="86"/>
      <c r="AF4" s="86"/>
      <c r="AG4" s="86" t="s">
        <v>404</v>
      </c>
      <c r="AH4" s="86"/>
      <c r="AI4" s="86"/>
      <c r="AJ4" s="86" t="s">
        <v>387</v>
      </c>
      <c r="AK4" s="86"/>
      <c r="AL4" s="86"/>
      <c r="AM4" s="86" t="s">
        <v>384</v>
      </c>
      <c r="AN4" s="86"/>
      <c r="AO4" s="86"/>
      <c r="AP4" s="86" t="s">
        <v>398</v>
      </c>
      <c r="AQ4" s="86"/>
      <c r="AR4" s="86"/>
      <c r="AS4" s="86" t="s">
        <v>388</v>
      </c>
      <c r="AT4" s="86"/>
      <c r="AU4" s="86"/>
      <c r="AV4" s="86" t="s">
        <v>390</v>
      </c>
      <c r="AW4" s="86"/>
      <c r="AX4" s="86"/>
      <c r="AY4" s="86" t="s">
        <v>391</v>
      </c>
      <c r="AZ4" s="86"/>
      <c r="BA4" s="86"/>
      <c r="BB4" s="86" t="s">
        <v>396</v>
      </c>
      <c r="BC4" s="86"/>
      <c r="BD4" s="86"/>
      <c r="BE4" s="90" t="s">
        <v>389</v>
      </c>
      <c r="BF4" s="91"/>
      <c r="BG4" s="92"/>
      <c r="BH4" s="90" t="s">
        <v>152</v>
      </c>
      <c r="BI4" s="91"/>
      <c r="BJ4" s="92"/>
      <c r="BK4" s="90" t="s">
        <v>393</v>
      </c>
      <c r="BL4" s="91"/>
      <c r="BM4" s="92"/>
      <c r="BN4" s="86" t="s">
        <v>395</v>
      </c>
      <c r="BO4" s="86"/>
      <c r="BP4" s="86"/>
      <c r="BQ4" s="86" t="s">
        <v>419</v>
      </c>
      <c r="BR4" s="86"/>
      <c r="BS4" s="86"/>
      <c r="BT4" s="86" t="s">
        <v>405</v>
      </c>
      <c r="BU4" s="86"/>
      <c r="BV4" s="86"/>
      <c r="BW4" s="86" t="s">
        <v>407</v>
      </c>
      <c r="BX4" s="86"/>
      <c r="BY4" s="86"/>
      <c r="BZ4" s="86" t="s">
        <v>381</v>
      </c>
      <c r="CA4" s="86"/>
      <c r="CB4" s="86"/>
    </row>
    <row r="5" spans="1:80" s="39" customFormat="1" ht="63.75" customHeight="1">
      <c r="A5" s="95"/>
      <c r="B5" s="86"/>
      <c r="C5" s="38" t="s">
        <v>144</v>
      </c>
      <c r="D5" s="38" t="s">
        <v>145</v>
      </c>
      <c r="E5" s="38" t="s">
        <v>148</v>
      </c>
      <c r="F5" s="38" t="s">
        <v>144</v>
      </c>
      <c r="G5" s="38" t="s">
        <v>145</v>
      </c>
      <c r="H5" s="38" t="s">
        <v>148</v>
      </c>
      <c r="I5" s="38" t="s">
        <v>144</v>
      </c>
      <c r="J5" s="38" t="s">
        <v>145</v>
      </c>
      <c r="K5" s="38" t="s">
        <v>148</v>
      </c>
      <c r="L5" s="38" t="s">
        <v>144</v>
      </c>
      <c r="M5" s="38" t="s">
        <v>145</v>
      </c>
      <c r="N5" s="38" t="s">
        <v>148</v>
      </c>
      <c r="O5" s="38" t="s">
        <v>144</v>
      </c>
      <c r="P5" s="38" t="s">
        <v>145</v>
      </c>
      <c r="Q5" s="38" t="s">
        <v>148</v>
      </c>
      <c r="R5" s="38" t="s">
        <v>144</v>
      </c>
      <c r="S5" s="38" t="s">
        <v>145</v>
      </c>
      <c r="T5" s="38" t="s">
        <v>148</v>
      </c>
      <c r="U5" s="38" t="s">
        <v>144</v>
      </c>
      <c r="V5" s="38" t="s">
        <v>145</v>
      </c>
      <c r="W5" s="38" t="s">
        <v>148</v>
      </c>
      <c r="X5" s="38" t="s">
        <v>144</v>
      </c>
      <c r="Y5" s="38" t="s">
        <v>145</v>
      </c>
      <c r="Z5" s="38" t="s">
        <v>148</v>
      </c>
      <c r="AA5" s="38" t="s">
        <v>144</v>
      </c>
      <c r="AB5" s="38" t="s">
        <v>145</v>
      </c>
      <c r="AC5" s="38" t="s">
        <v>148</v>
      </c>
      <c r="AD5" s="38" t="s">
        <v>144</v>
      </c>
      <c r="AE5" s="38" t="s">
        <v>145</v>
      </c>
      <c r="AF5" s="38" t="s">
        <v>148</v>
      </c>
      <c r="AG5" s="38" t="s">
        <v>144</v>
      </c>
      <c r="AH5" s="38" t="s">
        <v>145</v>
      </c>
      <c r="AI5" s="38" t="s">
        <v>148</v>
      </c>
      <c r="AJ5" s="38" t="s">
        <v>144</v>
      </c>
      <c r="AK5" s="38" t="s">
        <v>145</v>
      </c>
      <c r="AL5" s="38" t="s">
        <v>148</v>
      </c>
      <c r="AM5" s="38" t="s">
        <v>144</v>
      </c>
      <c r="AN5" s="38" t="s">
        <v>145</v>
      </c>
      <c r="AO5" s="38" t="s">
        <v>148</v>
      </c>
      <c r="AP5" s="38" t="s">
        <v>144</v>
      </c>
      <c r="AQ5" s="38" t="s">
        <v>145</v>
      </c>
      <c r="AR5" s="38" t="s">
        <v>148</v>
      </c>
      <c r="AS5" s="38" t="s">
        <v>144</v>
      </c>
      <c r="AT5" s="38" t="s">
        <v>145</v>
      </c>
      <c r="AU5" s="38" t="s">
        <v>148</v>
      </c>
      <c r="AV5" s="38" t="s">
        <v>144</v>
      </c>
      <c r="AW5" s="38" t="s">
        <v>145</v>
      </c>
      <c r="AX5" s="38" t="s">
        <v>148</v>
      </c>
      <c r="AY5" s="38" t="s">
        <v>144</v>
      </c>
      <c r="AZ5" s="38" t="s">
        <v>145</v>
      </c>
      <c r="BA5" s="38" t="s">
        <v>148</v>
      </c>
      <c r="BB5" s="38" t="s">
        <v>144</v>
      </c>
      <c r="BC5" s="38" t="s">
        <v>145</v>
      </c>
      <c r="BD5" s="38" t="s">
        <v>148</v>
      </c>
      <c r="BE5" s="38" t="s">
        <v>144</v>
      </c>
      <c r="BF5" s="38" t="s">
        <v>145</v>
      </c>
      <c r="BG5" s="38" t="s">
        <v>148</v>
      </c>
      <c r="BH5" s="38" t="s">
        <v>144</v>
      </c>
      <c r="BI5" s="38" t="s">
        <v>145</v>
      </c>
      <c r="BJ5" s="38" t="s">
        <v>148</v>
      </c>
      <c r="BK5" s="38" t="s">
        <v>144</v>
      </c>
      <c r="BL5" s="38" t="s">
        <v>145</v>
      </c>
      <c r="BM5" s="38" t="s">
        <v>148</v>
      </c>
      <c r="BN5" s="38" t="s">
        <v>144</v>
      </c>
      <c r="BO5" s="38" t="s">
        <v>145</v>
      </c>
      <c r="BP5" s="38" t="s">
        <v>148</v>
      </c>
      <c r="BQ5" s="38" t="s">
        <v>144</v>
      </c>
      <c r="BR5" s="38" t="s">
        <v>145</v>
      </c>
      <c r="BS5" s="38" t="s">
        <v>148</v>
      </c>
      <c r="BT5" s="38" t="s">
        <v>144</v>
      </c>
      <c r="BU5" s="38" t="s">
        <v>145</v>
      </c>
      <c r="BV5" s="38" t="s">
        <v>148</v>
      </c>
      <c r="BW5" s="38" t="s">
        <v>144</v>
      </c>
      <c r="BX5" s="38" t="s">
        <v>145</v>
      </c>
      <c r="BY5" s="38" t="s">
        <v>148</v>
      </c>
      <c r="BZ5" s="38" t="s">
        <v>144</v>
      </c>
      <c r="CA5" s="38" t="s">
        <v>145</v>
      </c>
      <c r="CB5" s="38" t="s">
        <v>148</v>
      </c>
    </row>
    <row r="6" spans="1:80" s="8" customFormat="1" ht="35.25" customHeight="1">
      <c r="A6" s="30"/>
      <c r="B6" s="31" t="s">
        <v>103</v>
      </c>
      <c r="C6" s="32">
        <f>SUM(C7:C27)</f>
        <v>5922300.2000000002</v>
      </c>
      <c r="D6" s="32">
        <f t="shared" ref="D6:CB6" si="0">SUM(D7:D27)</f>
        <v>6170625.6999999993</v>
      </c>
      <c r="E6" s="32">
        <f t="shared" si="0"/>
        <v>3405194.8000000003</v>
      </c>
      <c r="F6" s="32">
        <f t="shared" si="0"/>
        <v>62.400000000000006</v>
      </c>
      <c r="G6" s="32">
        <f t="shared" si="0"/>
        <v>62.400000000000006</v>
      </c>
      <c r="H6" s="32">
        <f t="shared" si="0"/>
        <v>27.900000000000006</v>
      </c>
      <c r="I6" s="32">
        <f t="shared" si="0"/>
        <v>1312.7000000000003</v>
      </c>
      <c r="J6" s="32">
        <f t="shared" si="0"/>
        <v>1312.7000000000003</v>
      </c>
      <c r="K6" s="32">
        <f t="shared" si="0"/>
        <v>1305.2000000000003</v>
      </c>
      <c r="L6" s="32">
        <f t="shared" si="0"/>
        <v>26729.4</v>
      </c>
      <c r="M6" s="32">
        <f t="shared" si="0"/>
        <v>26729.4</v>
      </c>
      <c r="N6" s="32">
        <f t="shared" si="0"/>
        <v>12025.6</v>
      </c>
      <c r="O6" s="32">
        <f t="shared" si="0"/>
        <v>17.2</v>
      </c>
      <c r="P6" s="32">
        <f t="shared" si="0"/>
        <v>17.2</v>
      </c>
      <c r="Q6" s="32">
        <f t="shared" si="0"/>
        <v>0</v>
      </c>
      <c r="R6" s="32">
        <f t="shared" si="0"/>
        <v>250</v>
      </c>
      <c r="S6" s="32">
        <f t="shared" si="0"/>
        <v>985.2</v>
      </c>
      <c r="T6" s="32">
        <f t="shared" si="0"/>
        <v>0</v>
      </c>
      <c r="U6" s="32">
        <f t="shared" si="0"/>
        <v>51302.400000000001</v>
      </c>
      <c r="V6" s="32">
        <f t="shared" si="0"/>
        <v>48749.900000000009</v>
      </c>
      <c r="W6" s="32">
        <f t="shared" si="0"/>
        <v>0</v>
      </c>
      <c r="X6" s="32">
        <f t="shared" si="0"/>
        <v>51.999999999999993</v>
      </c>
      <c r="Y6" s="32">
        <f t="shared" si="0"/>
        <v>51.999999999999993</v>
      </c>
      <c r="Z6" s="32">
        <f t="shared" si="0"/>
        <v>10.5</v>
      </c>
      <c r="AA6" s="32">
        <f t="shared" si="0"/>
        <v>0</v>
      </c>
      <c r="AB6" s="32">
        <f t="shared" si="0"/>
        <v>0</v>
      </c>
      <c r="AC6" s="32">
        <f t="shared" si="0"/>
        <v>0</v>
      </c>
      <c r="AD6" s="32">
        <f t="shared" si="0"/>
        <v>125761.90000000002</v>
      </c>
      <c r="AE6" s="32">
        <f t="shared" si="0"/>
        <v>238650.99999999997</v>
      </c>
      <c r="AF6" s="32">
        <f t="shared" si="0"/>
        <v>130425.59999999999</v>
      </c>
      <c r="AG6" s="32">
        <f t="shared" si="0"/>
        <v>0</v>
      </c>
      <c r="AH6" s="32">
        <f t="shared" si="0"/>
        <v>0</v>
      </c>
      <c r="AI6" s="32">
        <f t="shared" si="0"/>
        <v>0</v>
      </c>
      <c r="AJ6" s="32">
        <f t="shared" si="0"/>
        <v>18704.999999999996</v>
      </c>
      <c r="AK6" s="32">
        <f t="shared" si="0"/>
        <v>19943.2</v>
      </c>
      <c r="AL6" s="32">
        <f t="shared" si="0"/>
        <v>7600.5</v>
      </c>
      <c r="AM6" s="32">
        <f t="shared" si="0"/>
        <v>1380.4999999999998</v>
      </c>
      <c r="AN6" s="32">
        <f t="shared" si="0"/>
        <v>1403.7</v>
      </c>
      <c r="AO6" s="32">
        <f t="shared" si="0"/>
        <v>507.40000000000003</v>
      </c>
      <c r="AP6" s="32">
        <f t="shared" si="0"/>
        <v>20873.7</v>
      </c>
      <c r="AQ6" s="32">
        <f t="shared" si="0"/>
        <v>20873.7</v>
      </c>
      <c r="AR6" s="32">
        <f t="shared" si="0"/>
        <v>8876.1</v>
      </c>
      <c r="AS6" s="32">
        <f t="shared" si="0"/>
        <v>9679.4999999999964</v>
      </c>
      <c r="AT6" s="32">
        <f t="shared" si="0"/>
        <v>9809.2999999999975</v>
      </c>
      <c r="AU6" s="32">
        <f t="shared" si="0"/>
        <v>4169.3000000000011</v>
      </c>
      <c r="AV6" s="32">
        <f t="shared" si="0"/>
        <v>1133179.0999999999</v>
      </c>
      <c r="AW6" s="32">
        <f t="shared" si="0"/>
        <v>1133179.0999999999</v>
      </c>
      <c r="AX6" s="32">
        <f t="shared" si="0"/>
        <v>542981.89999999991</v>
      </c>
      <c r="AY6" s="32">
        <f t="shared" si="0"/>
        <v>3623914.6999999997</v>
      </c>
      <c r="AZ6" s="32">
        <f t="shared" si="0"/>
        <v>3762511.8000000003</v>
      </c>
      <c r="BA6" s="32">
        <f t="shared" si="0"/>
        <v>2255767.4</v>
      </c>
      <c r="BB6" s="32">
        <f t="shared" si="0"/>
        <v>93336.7</v>
      </c>
      <c r="BC6" s="32">
        <f t="shared" si="0"/>
        <v>93336.7</v>
      </c>
      <c r="BD6" s="32">
        <f t="shared" si="0"/>
        <v>39004.499999999993</v>
      </c>
      <c r="BE6" s="32">
        <f t="shared" si="0"/>
        <v>2700</v>
      </c>
      <c r="BF6" s="32">
        <f t="shared" si="0"/>
        <v>2400</v>
      </c>
      <c r="BG6" s="32">
        <f t="shared" si="0"/>
        <v>300</v>
      </c>
      <c r="BH6" s="32">
        <f t="shared" si="0"/>
        <v>197.4</v>
      </c>
      <c r="BI6" s="32">
        <f t="shared" si="0"/>
        <v>197.4</v>
      </c>
      <c r="BJ6" s="32">
        <f t="shared" si="0"/>
        <v>12</v>
      </c>
      <c r="BK6" s="32">
        <f t="shared" si="0"/>
        <v>474.29999999999995</v>
      </c>
      <c r="BL6" s="32">
        <f t="shared" si="0"/>
        <v>474.29999999999995</v>
      </c>
      <c r="BM6" s="32">
        <f t="shared" si="0"/>
        <v>68.599999999999994</v>
      </c>
      <c r="BN6" s="32">
        <f t="shared" si="0"/>
        <v>7309.2999999999993</v>
      </c>
      <c r="BO6" s="32">
        <f t="shared" si="0"/>
        <v>7309.2999999999993</v>
      </c>
      <c r="BP6" s="32">
        <f t="shared" si="0"/>
        <v>1994.1000000000001</v>
      </c>
      <c r="BQ6" s="32">
        <f t="shared" si="0"/>
        <v>3240.8000000000006</v>
      </c>
      <c r="BR6" s="32">
        <f t="shared" si="0"/>
        <v>0</v>
      </c>
      <c r="BS6" s="32">
        <f t="shared" si="0"/>
        <v>0</v>
      </c>
      <c r="BT6" s="32">
        <f t="shared" si="0"/>
        <v>3858.8000000000006</v>
      </c>
      <c r="BU6" s="32">
        <f t="shared" si="0"/>
        <v>4665.0000000000009</v>
      </c>
      <c r="BV6" s="32">
        <f t="shared" si="0"/>
        <v>1359.7</v>
      </c>
      <c r="BW6" s="32">
        <f t="shared" si="0"/>
        <v>35224.199999999997</v>
      </c>
      <c r="BX6" s="32">
        <f t="shared" si="0"/>
        <v>35224.19999999999</v>
      </c>
      <c r="BY6" s="32">
        <f t="shared" si="0"/>
        <v>17404.300000000003</v>
      </c>
      <c r="BZ6" s="32">
        <f t="shared" si="0"/>
        <v>762738.20000000007</v>
      </c>
      <c r="CA6" s="32">
        <f t="shared" si="0"/>
        <v>762738.20000000007</v>
      </c>
      <c r="CB6" s="32">
        <f t="shared" si="0"/>
        <v>381354.19999999995</v>
      </c>
    </row>
    <row r="7" spans="1:80" ht="17.25" customHeight="1">
      <c r="A7" s="33">
        <v>1</v>
      </c>
      <c r="B7" s="34" t="s">
        <v>4</v>
      </c>
      <c r="C7" s="29">
        <f>F7+I7+L7+O7+R7+U7+X7+AA7+AD7+AG7+AJ7+AM7+AP7+AS7+AV7+AY7+BB7+BE7+BH7+BK7+BN7+BQ7+BT7+BW7+BZ7</f>
        <v>167994.5</v>
      </c>
      <c r="D7" s="29">
        <f t="shared" ref="D7:E7" si="1">G7+J7+M7+P7+S7+V7+Y7+AB7+AE7+AH7+AK7+AN7+AQ7+AT7+AW7+AZ7+BC7+BF7+BI7+BL7+BO7+BR7+BU7+BX7+CA7</f>
        <v>180556.6</v>
      </c>
      <c r="E7" s="29">
        <f t="shared" si="1"/>
        <v>103535.3</v>
      </c>
      <c r="F7" s="29">
        <v>3.2</v>
      </c>
      <c r="G7" s="29">
        <v>3.2</v>
      </c>
      <c r="H7" s="49">
        <v>1.2</v>
      </c>
      <c r="I7" s="49">
        <v>15.4</v>
      </c>
      <c r="J7" s="49">
        <v>15.4</v>
      </c>
      <c r="K7" s="49">
        <v>15.4</v>
      </c>
      <c r="L7" s="49">
        <v>0</v>
      </c>
      <c r="M7" s="49"/>
      <c r="N7" s="49"/>
      <c r="O7" s="49"/>
      <c r="P7" s="49"/>
      <c r="Q7" s="49"/>
      <c r="R7" s="49"/>
      <c r="S7" s="49"/>
      <c r="T7" s="49"/>
      <c r="U7" s="49">
        <v>3979.9</v>
      </c>
      <c r="V7" s="49">
        <v>3752.6</v>
      </c>
      <c r="W7" s="49">
        <v>0</v>
      </c>
      <c r="X7" s="29">
        <v>1.8</v>
      </c>
      <c r="Y7" s="29">
        <v>1.8</v>
      </c>
      <c r="Z7" s="49">
        <v>0</v>
      </c>
      <c r="AA7" s="49"/>
      <c r="AB7" s="49"/>
      <c r="AC7" s="49"/>
      <c r="AD7" s="49">
        <v>4214</v>
      </c>
      <c r="AE7" s="49">
        <v>7187.5</v>
      </c>
      <c r="AF7" s="49">
        <v>5161.1000000000004</v>
      </c>
      <c r="AG7" s="49"/>
      <c r="AH7" s="49"/>
      <c r="AI7" s="49"/>
      <c r="AJ7" s="49">
        <v>623.70000000000005</v>
      </c>
      <c r="AK7" s="49">
        <v>623.70000000000005</v>
      </c>
      <c r="AL7" s="49">
        <v>174</v>
      </c>
      <c r="AM7" s="49">
        <v>60.1</v>
      </c>
      <c r="AN7" s="49">
        <v>60.1</v>
      </c>
      <c r="AO7" s="49">
        <v>25.4</v>
      </c>
      <c r="AP7" s="49">
        <v>538.5</v>
      </c>
      <c r="AQ7" s="49">
        <v>538.5</v>
      </c>
      <c r="AR7" s="49">
        <v>233.2</v>
      </c>
      <c r="AS7" s="49">
        <v>335.4</v>
      </c>
      <c r="AT7" s="49">
        <v>335.4</v>
      </c>
      <c r="AU7" s="49">
        <v>134.30000000000001</v>
      </c>
      <c r="AV7" s="29">
        <v>8460.6</v>
      </c>
      <c r="AW7" s="49">
        <v>8460.6</v>
      </c>
      <c r="AX7" s="49">
        <v>3392.7</v>
      </c>
      <c r="AY7" s="49">
        <v>121940.1</v>
      </c>
      <c r="AZ7" s="49">
        <v>131845.20000000001</v>
      </c>
      <c r="BA7" s="49">
        <v>80741.5</v>
      </c>
      <c r="BB7" s="49">
        <v>2451.8000000000002</v>
      </c>
      <c r="BC7" s="49">
        <v>2451.8000000000002</v>
      </c>
      <c r="BD7" s="49">
        <v>1182</v>
      </c>
      <c r="BE7" s="49"/>
      <c r="BF7" s="49"/>
      <c r="BG7" s="49"/>
      <c r="BH7" s="49"/>
      <c r="BI7" s="49"/>
      <c r="BJ7" s="49"/>
      <c r="BK7" s="49"/>
      <c r="BL7" s="49"/>
      <c r="BM7" s="49"/>
      <c r="BN7" s="49">
        <v>84.6</v>
      </c>
      <c r="BO7" s="49">
        <v>84.6</v>
      </c>
      <c r="BP7" s="49">
        <v>21</v>
      </c>
      <c r="BQ7" s="49">
        <v>137.5</v>
      </c>
      <c r="BR7" s="49"/>
      <c r="BS7" s="49"/>
      <c r="BT7" s="49">
        <v>244.8</v>
      </c>
      <c r="BU7" s="49">
        <v>287</v>
      </c>
      <c r="BV7" s="49">
        <v>0</v>
      </c>
      <c r="BW7" s="49">
        <v>1502.9</v>
      </c>
      <c r="BX7" s="49">
        <v>1509</v>
      </c>
      <c r="BY7" s="49">
        <v>753.5</v>
      </c>
      <c r="BZ7" s="49">
        <v>23400.2</v>
      </c>
      <c r="CA7" s="49">
        <v>23400.2</v>
      </c>
      <c r="CB7" s="49">
        <v>11700</v>
      </c>
    </row>
    <row r="8" spans="1:80" ht="17.25" customHeight="1">
      <c r="A8" s="33">
        <v>2</v>
      </c>
      <c r="B8" s="34" t="s">
        <v>5</v>
      </c>
      <c r="C8" s="29">
        <f t="shared" ref="C8:C19" si="2">F8+I8+L8+O8+R8+U8+X8+AA8+AD8+AG8+AJ8+AM8+AP8+AS8+AV8+AY8+BB8+BE8+BH8+BK8+BN8+BQ8+BT8+BW8+BZ8</f>
        <v>209055.10000000003</v>
      </c>
      <c r="D8" s="29">
        <f t="shared" ref="D8:D20" si="3">G8+J8+M8+P8+S8+V8+Y8+AB8+AE8+AH8+AK8+AN8+AQ8+AT8+AW8+AZ8+BC8+BF8+BI8+BL8+BO8+BR8+BU8+BX8+CA8</f>
        <v>212746.7</v>
      </c>
      <c r="E8" s="29">
        <f t="shared" ref="E8:E20" si="4">H8+K8+N8+Q8+T8+W8+Z8+AC8+AF8+AI8+AL8+AO8+AR8+AU8+AX8+BA8+BD8+BG8+BJ8+BM8+BP8+BS8+BV8+BY8+CB8</f>
        <v>119355.9</v>
      </c>
      <c r="F8" s="29">
        <v>2</v>
      </c>
      <c r="G8" s="29">
        <v>2</v>
      </c>
      <c r="H8" s="49">
        <v>2</v>
      </c>
      <c r="I8" s="49">
        <v>48.4</v>
      </c>
      <c r="J8" s="49">
        <v>48.4</v>
      </c>
      <c r="K8" s="49">
        <v>48.4</v>
      </c>
      <c r="L8" s="49">
        <v>1051.2</v>
      </c>
      <c r="M8" s="49">
        <v>1051.2</v>
      </c>
      <c r="N8" s="49">
        <v>500.4</v>
      </c>
      <c r="O8" s="49"/>
      <c r="P8" s="49"/>
      <c r="Q8" s="49"/>
      <c r="R8" s="49"/>
      <c r="S8" s="49"/>
      <c r="T8" s="49"/>
      <c r="U8" s="49">
        <v>2996.7</v>
      </c>
      <c r="V8" s="49">
        <v>2199.4</v>
      </c>
      <c r="W8" s="49">
        <v>0</v>
      </c>
      <c r="X8" s="29">
        <v>1.7</v>
      </c>
      <c r="Y8" s="29">
        <v>1.7</v>
      </c>
      <c r="Z8" s="49">
        <v>0</v>
      </c>
      <c r="AA8" s="49"/>
      <c r="AB8" s="49"/>
      <c r="AC8" s="49"/>
      <c r="AD8" s="49">
        <v>5618.6</v>
      </c>
      <c r="AE8" s="49">
        <v>7946.7</v>
      </c>
      <c r="AF8" s="49">
        <v>5297.8</v>
      </c>
      <c r="AG8" s="49"/>
      <c r="AH8" s="49"/>
      <c r="AI8" s="49"/>
      <c r="AJ8" s="49">
        <v>889.8</v>
      </c>
      <c r="AK8" s="49">
        <v>960</v>
      </c>
      <c r="AL8" s="49">
        <v>387.4</v>
      </c>
      <c r="AM8" s="49">
        <v>60.1</v>
      </c>
      <c r="AN8" s="49">
        <v>60.1</v>
      </c>
      <c r="AO8" s="49">
        <v>25.7</v>
      </c>
      <c r="AP8" s="49">
        <v>1119.5999999999999</v>
      </c>
      <c r="AQ8" s="49">
        <v>1119.5999999999999</v>
      </c>
      <c r="AR8" s="49">
        <v>459.1</v>
      </c>
      <c r="AS8" s="49">
        <v>335.4</v>
      </c>
      <c r="AT8" s="49">
        <v>335.4</v>
      </c>
      <c r="AU8" s="49">
        <v>162.69999999999999</v>
      </c>
      <c r="AV8" s="49">
        <v>39424.699999999997</v>
      </c>
      <c r="AW8" s="49">
        <v>39424.699999999997</v>
      </c>
      <c r="AX8" s="49">
        <v>13760.9</v>
      </c>
      <c r="AY8" s="49">
        <v>126257.2</v>
      </c>
      <c r="AZ8" s="49">
        <v>128502.7</v>
      </c>
      <c r="BA8" s="49">
        <v>83501.399999999994</v>
      </c>
      <c r="BB8" s="49">
        <v>3684.7</v>
      </c>
      <c r="BC8" s="49">
        <v>3684.7</v>
      </c>
      <c r="BD8" s="49">
        <v>1685.6</v>
      </c>
      <c r="BE8" s="49"/>
      <c r="BF8" s="49"/>
      <c r="BG8" s="49"/>
      <c r="BH8" s="49"/>
      <c r="BI8" s="49"/>
      <c r="BJ8" s="49"/>
      <c r="BK8" s="49"/>
      <c r="BL8" s="49"/>
      <c r="BM8" s="49"/>
      <c r="BN8" s="49">
        <v>234</v>
      </c>
      <c r="BO8" s="49">
        <v>234</v>
      </c>
      <c r="BP8" s="49">
        <v>56</v>
      </c>
      <c r="BQ8" s="49">
        <v>196.4</v>
      </c>
      <c r="BR8" s="49"/>
      <c r="BS8" s="49"/>
      <c r="BT8" s="49">
        <v>202.2</v>
      </c>
      <c r="BU8" s="49">
        <v>236.9</v>
      </c>
      <c r="BV8" s="49">
        <v>0</v>
      </c>
      <c r="BW8" s="49">
        <v>1690.7</v>
      </c>
      <c r="BX8" s="49">
        <v>1697.5</v>
      </c>
      <c r="BY8" s="49">
        <v>847.5</v>
      </c>
      <c r="BZ8" s="49">
        <v>25241.7</v>
      </c>
      <c r="CA8" s="49">
        <v>25241.7</v>
      </c>
      <c r="CB8" s="49">
        <v>12621</v>
      </c>
    </row>
    <row r="9" spans="1:80" ht="17.25" customHeight="1">
      <c r="A9" s="33">
        <v>3</v>
      </c>
      <c r="B9" s="34" t="s">
        <v>6</v>
      </c>
      <c r="C9" s="29">
        <f t="shared" si="2"/>
        <v>481833.7</v>
      </c>
      <c r="D9" s="29">
        <f t="shared" si="3"/>
        <v>487711.7</v>
      </c>
      <c r="E9" s="29">
        <f t="shared" si="4"/>
        <v>302625.10000000003</v>
      </c>
      <c r="F9" s="29">
        <v>4.9000000000000004</v>
      </c>
      <c r="G9" s="29">
        <v>4.9000000000000004</v>
      </c>
      <c r="H9" s="49">
        <v>0</v>
      </c>
      <c r="I9" s="49">
        <v>86.5</v>
      </c>
      <c r="J9" s="49">
        <v>86.5</v>
      </c>
      <c r="K9" s="49">
        <v>86.2</v>
      </c>
      <c r="L9" s="49">
        <v>2102.9</v>
      </c>
      <c r="M9" s="49">
        <v>2102.9</v>
      </c>
      <c r="N9" s="49">
        <v>820</v>
      </c>
      <c r="O9" s="49"/>
      <c r="P9" s="49"/>
      <c r="Q9" s="49"/>
      <c r="R9" s="49"/>
      <c r="S9" s="49"/>
      <c r="T9" s="49"/>
      <c r="U9" s="49">
        <v>0</v>
      </c>
      <c r="V9" s="49"/>
      <c r="W9" s="49"/>
      <c r="X9" s="29">
        <v>3</v>
      </c>
      <c r="Y9" s="29">
        <v>3</v>
      </c>
      <c r="Z9" s="49">
        <v>1.2</v>
      </c>
      <c r="AA9" s="49"/>
      <c r="AB9" s="49"/>
      <c r="AC9" s="49"/>
      <c r="AD9" s="49">
        <v>4213.8999999999996</v>
      </c>
      <c r="AE9" s="49">
        <v>6622.3</v>
      </c>
      <c r="AF9" s="49">
        <v>3973.4</v>
      </c>
      <c r="AG9" s="49"/>
      <c r="AH9" s="49"/>
      <c r="AI9" s="49"/>
      <c r="AJ9" s="49">
        <v>1178</v>
      </c>
      <c r="AK9" s="49">
        <v>1248.2</v>
      </c>
      <c r="AL9" s="49">
        <v>518.20000000000005</v>
      </c>
      <c r="AM9" s="49">
        <v>89.7</v>
      </c>
      <c r="AN9" s="49">
        <v>89.7</v>
      </c>
      <c r="AO9" s="49">
        <v>30.2</v>
      </c>
      <c r="AP9" s="49">
        <v>1686.5</v>
      </c>
      <c r="AQ9" s="49">
        <v>1686.5</v>
      </c>
      <c r="AR9" s="49">
        <v>738.3</v>
      </c>
      <c r="AS9" s="49">
        <v>670.8</v>
      </c>
      <c r="AT9" s="49">
        <v>670.8</v>
      </c>
      <c r="AU9" s="49">
        <v>290.2</v>
      </c>
      <c r="AV9" s="49">
        <v>80364.800000000003</v>
      </c>
      <c r="AW9" s="49">
        <v>80364.800000000003</v>
      </c>
      <c r="AX9" s="49">
        <v>54400</v>
      </c>
      <c r="AY9" s="49">
        <v>321694.7</v>
      </c>
      <c r="AZ9" s="49">
        <v>325187.20000000001</v>
      </c>
      <c r="BA9" s="49">
        <v>208089</v>
      </c>
      <c r="BB9" s="49">
        <v>9495.2000000000007</v>
      </c>
      <c r="BC9" s="49">
        <v>9495.2000000000007</v>
      </c>
      <c r="BD9" s="49">
        <v>3782.6</v>
      </c>
      <c r="BE9" s="49">
        <v>600</v>
      </c>
      <c r="BF9" s="49">
        <v>600</v>
      </c>
      <c r="BG9" s="49">
        <v>0</v>
      </c>
      <c r="BH9" s="49">
        <v>24.7</v>
      </c>
      <c r="BI9" s="49">
        <v>24.7</v>
      </c>
      <c r="BJ9" s="49">
        <v>12</v>
      </c>
      <c r="BK9" s="49">
        <v>68.599999999999994</v>
      </c>
      <c r="BL9" s="49">
        <v>68.599999999999994</v>
      </c>
      <c r="BM9" s="49">
        <v>68.599999999999994</v>
      </c>
      <c r="BN9" s="49">
        <v>297</v>
      </c>
      <c r="BO9" s="49">
        <v>297</v>
      </c>
      <c r="BP9" s="49">
        <v>183.9</v>
      </c>
      <c r="BQ9" s="49">
        <v>137.5</v>
      </c>
      <c r="BR9" s="49"/>
      <c r="BS9" s="49"/>
      <c r="BT9" s="49">
        <v>190</v>
      </c>
      <c r="BU9" s="49">
        <v>222.6</v>
      </c>
      <c r="BV9" s="49">
        <v>164.4</v>
      </c>
      <c r="BW9" s="49">
        <v>2958.8</v>
      </c>
      <c r="BX9" s="49">
        <v>2970.6</v>
      </c>
      <c r="BY9" s="49">
        <v>1483.5</v>
      </c>
      <c r="BZ9" s="49">
        <v>55966.2</v>
      </c>
      <c r="CA9" s="49">
        <v>55966.2</v>
      </c>
      <c r="CB9" s="49">
        <v>27983.4</v>
      </c>
    </row>
    <row r="10" spans="1:80" ht="17.25" customHeight="1">
      <c r="A10" s="33">
        <v>4</v>
      </c>
      <c r="B10" s="34" t="s">
        <v>7</v>
      </c>
      <c r="C10" s="29">
        <f t="shared" si="2"/>
        <v>392793.79999999993</v>
      </c>
      <c r="D10" s="29">
        <f t="shared" si="3"/>
        <v>416828.29999999993</v>
      </c>
      <c r="E10" s="29">
        <f t="shared" si="4"/>
        <v>215951</v>
      </c>
      <c r="F10" s="29">
        <v>6.5</v>
      </c>
      <c r="G10" s="29">
        <v>6.5</v>
      </c>
      <c r="H10" s="49">
        <v>0</v>
      </c>
      <c r="I10" s="49">
        <v>109.5</v>
      </c>
      <c r="J10" s="49">
        <v>109.5</v>
      </c>
      <c r="K10" s="49">
        <v>109.5</v>
      </c>
      <c r="L10" s="49">
        <v>1930.8</v>
      </c>
      <c r="M10" s="49">
        <v>1930.8</v>
      </c>
      <c r="N10" s="49">
        <v>705</v>
      </c>
      <c r="O10" s="49"/>
      <c r="P10" s="49"/>
      <c r="Q10" s="49"/>
      <c r="R10" s="49"/>
      <c r="S10" s="49"/>
      <c r="T10" s="49"/>
      <c r="U10" s="49">
        <v>10896.1</v>
      </c>
      <c r="V10" s="49">
        <v>10997</v>
      </c>
      <c r="W10" s="49">
        <v>0</v>
      </c>
      <c r="X10" s="29">
        <v>4.4000000000000004</v>
      </c>
      <c r="Y10" s="29">
        <v>4.4000000000000004</v>
      </c>
      <c r="Z10" s="49">
        <v>0.2</v>
      </c>
      <c r="AA10" s="49"/>
      <c r="AB10" s="49"/>
      <c r="AC10" s="49"/>
      <c r="AD10" s="49">
        <v>12641.8</v>
      </c>
      <c r="AE10" s="49">
        <v>34658.699999999997</v>
      </c>
      <c r="AF10" s="49">
        <v>13929.1</v>
      </c>
      <c r="AG10" s="49"/>
      <c r="AH10" s="49"/>
      <c r="AI10" s="49"/>
      <c r="AJ10" s="49">
        <v>1178</v>
      </c>
      <c r="AK10" s="49">
        <v>1248.2</v>
      </c>
      <c r="AL10" s="49">
        <v>374</v>
      </c>
      <c r="AM10" s="49">
        <v>74.900000000000006</v>
      </c>
      <c r="AN10" s="49">
        <v>74.900000000000006</v>
      </c>
      <c r="AO10" s="49">
        <v>36.5</v>
      </c>
      <c r="AP10" s="49">
        <v>1459.7</v>
      </c>
      <c r="AQ10" s="49">
        <v>1459.7</v>
      </c>
      <c r="AR10" s="49">
        <v>590.4</v>
      </c>
      <c r="AS10" s="49">
        <v>670.8</v>
      </c>
      <c r="AT10" s="49">
        <v>670.8</v>
      </c>
      <c r="AU10" s="49">
        <v>252.7</v>
      </c>
      <c r="AV10" s="49">
        <v>68385</v>
      </c>
      <c r="AW10" s="49">
        <v>68385</v>
      </c>
      <c r="AX10" s="49">
        <v>35935.300000000003</v>
      </c>
      <c r="AY10" s="49">
        <v>233592</v>
      </c>
      <c r="AZ10" s="49">
        <v>236469.3</v>
      </c>
      <c r="BA10" s="49">
        <v>134533.4</v>
      </c>
      <c r="BB10" s="49">
        <v>7383.6</v>
      </c>
      <c r="BC10" s="49">
        <v>7383.6</v>
      </c>
      <c r="BD10" s="49">
        <v>2816.8</v>
      </c>
      <c r="BE10" s="49">
        <v>900</v>
      </c>
      <c r="BF10" s="49"/>
      <c r="BG10" s="49"/>
      <c r="BH10" s="49"/>
      <c r="BI10" s="49"/>
      <c r="BJ10" s="49"/>
      <c r="BK10" s="49"/>
      <c r="BL10" s="49"/>
      <c r="BM10" s="49"/>
      <c r="BN10" s="49">
        <v>426.6</v>
      </c>
      <c r="BO10" s="49">
        <v>426.6</v>
      </c>
      <c r="BP10" s="49">
        <v>86.1</v>
      </c>
      <c r="BQ10" s="49">
        <v>176.8</v>
      </c>
      <c r="BR10" s="49"/>
      <c r="BS10" s="49"/>
      <c r="BT10" s="49">
        <v>214.4</v>
      </c>
      <c r="BU10" s="49">
        <v>251.2</v>
      </c>
      <c r="BV10" s="49">
        <v>207.2</v>
      </c>
      <c r="BW10" s="49">
        <v>2301.3000000000002</v>
      </c>
      <c r="BX10" s="49">
        <v>2310.5</v>
      </c>
      <c r="BY10" s="49">
        <v>1153.8</v>
      </c>
      <c r="BZ10" s="49">
        <v>50441.599999999999</v>
      </c>
      <c r="CA10" s="49">
        <v>50441.599999999999</v>
      </c>
      <c r="CB10" s="49">
        <v>25221</v>
      </c>
    </row>
    <row r="11" spans="1:80" ht="17.25" customHeight="1">
      <c r="A11" s="33">
        <v>5</v>
      </c>
      <c r="B11" s="34" t="s">
        <v>8</v>
      </c>
      <c r="C11" s="29">
        <f t="shared" si="2"/>
        <v>284766.5</v>
      </c>
      <c r="D11" s="29">
        <f t="shared" si="3"/>
        <v>302812.40000000002</v>
      </c>
      <c r="E11" s="29">
        <f t="shared" si="4"/>
        <v>153725.6</v>
      </c>
      <c r="F11" s="29">
        <v>5.0999999999999996</v>
      </c>
      <c r="G11" s="29">
        <v>5.0999999999999996</v>
      </c>
      <c r="H11" s="49">
        <v>5.0999999999999996</v>
      </c>
      <c r="I11" s="49">
        <v>76.2</v>
      </c>
      <c r="J11" s="49">
        <v>76.2</v>
      </c>
      <c r="K11" s="49">
        <v>76.2</v>
      </c>
      <c r="L11" s="49">
        <v>1308</v>
      </c>
      <c r="M11" s="49">
        <v>1308</v>
      </c>
      <c r="N11" s="49">
        <v>609.20000000000005</v>
      </c>
      <c r="O11" s="49"/>
      <c r="P11" s="49"/>
      <c r="Q11" s="49"/>
      <c r="R11" s="49"/>
      <c r="S11" s="49"/>
      <c r="T11" s="49"/>
      <c r="U11" s="49">
        <v>2841.7</v>
      </c>
      <c r="V11" s="49">
        <v>3401.9</v>
      </c>
      <c r="W11" s="49">
        <v>0</v>
      </c>
      <c r="X11" s="29">
        <v>4.5999999999999996</v>
      </c>
      <c r="Y11" s="29">
        <v>4.5999999999999996</v>
      </c>
      <c r="Z11" s="49">
        <v>1.9</v>
      </c>
      <c r="AA11" s="49"/>
      <c r="AB11" s="49"/>
      <c r="AC11" s="49"/>
      <c r="AD11" s="49">
        <v>5618.6</v>
      </c>
      <c r="AE11" s="49">
        <v>11462</v>
      </c>
      <c r="AF11" s="49">
        <v>5811.2</v>
      </c>
      <c r="AG11" s="49"/>
      <c r="AH11" s="49"/>
      <c r="AI11" s="49"/>
      <c r="AJ11" s="49">
        <v>889.8</v>
      </c>
      <c r="AK11" s="49">
        <v>960</v>
      </c>
      <c r="AL11" s="49">
        <v>420.8</v>
      </c>
      <c r="AM11" s="49">
        <v>60.1</v>
      </c>
      <c r="AN11" s="49">
        <v>60.1</v>
      </c>
      <c r="AO11" s="49">
        <v>30</v>
      </c>
      <c r="AP11" s="49">
        <v>1204.5999999999999</v>
      </c>
      <c r="AQ11" s="49">
        <v>1204.5999999999999</v>
      </c>
      <c r="AR11" s="49">
        <v>487.2</v>
      </c>
      <c r="AS11" s="49">
        <v>335.4</v>
      </c>
      <c r="AT11" s="49">
        <v>335.4</v>
      </c>
      <c r="AU11" s="49">
        <v>167.7</v>
      </c>
      <c r="AV11" s="49">
        <v>64477.3</v>
      </c>
      <c r="AW11" s="49">
        <v>64477.3</v>
      </c>
      <c r="AX11" s="49">
        <v>24992.7</v>
      </c>
      <c r="AY11" s="49">
        <v>162309.29999999999</v>
      </c>
      <c r="AZ11" s="49">
        <v>174009.7</v>
      </c>
      <c r="BA11" s="49">
        <v>98668.7</v>
      </c>
      <c r="BB11" s="49">
        <v>4988.5</v>
      </c>
      <c r="BC11" s="49">
        <v>4988.5</v>
      </c>
      <c r="BD11" s="49">
        <v>2395.6999999999998</v>
      </c>
      <c r="BE11" s="49"/>
      <c r="BF11" s="49"/>
      <c r="BG11" s="49"/>
      <c r="BH11" s="49">
        <v>74</v>
      </c>
      <c r="BI11" s="49">
        <v>74</v>
      </c>
      <c r="BJ11" s="49">
        <v>0</v>
      </c>
      <c r="BK11" s="49">
        <v>150</v>
      </c>
      <c r="BL11" s="49">
        <v>150</v>
      </c>
      <c r="BM11" s="49">
        <v>0</v>
      </c>
      <c r="BN11" s="49">
        <v>306.89999999999998</v>
      </c>
      <c r="BO11" s="49">
        <v>306.89999999999998</v>
      </c>
      <c r="BP11" s="49">
        <v>80.400000000000006</v>
      </c>
      <c r="BQ11" s="49">
        <v>137.5</v>
      </c>
      <c r="BR11" s="49"/>
      <c r="BS11" s="49"/>
      <c r="BT11" s="49">
        <v>25.5</v>
      </c>
      <c r="BU11" s="49">
        <v>29.7</v>
      </c>
      <c r="BV11" s="49">
        <v>0</v>
      </c>
      <c r="BW11" s="49">
        <v>1268.0999999999999</v>
      </c>
      <c r="BX11" s="49">
        <v>1273.0999999999999</v>
      </c>
      <c r="BY11" s="49">
        <v>636</v>
      </c>
      <c r="BZ11" s="49">
        <v>38685.300000000003</v>
      </c>
      <c r="CA11" s="49">
        <v>38685.300000000003</v>
      </c>
      <c r="CB11" s="49">
        <v>19342.8</v>
      </c>
    </row>
    <row r="12" spans="1:80" ht="17.25" customHeight="1">
      <c r="A12" s="33">
        <v>6</v>
      </c>
      <c r="B12" s="34" t="s">
        <v>9</v>
      </c>
      <c r="C12" s="29">
        <f t="shared" si="2"/>
        <v>456388.60000000003</v>
      </c>
      <c r="D12" s="29">
        <f t="shared" si="3"/>
        <v>466025.10000000015</v>
      </c>
      <c r="E12" s="29">
        <f t="shared" si="4"/>
        <v>263410.40000000002</v>
      </c>
      <c r="F12" s="29">
        <v>4.5999999999999996</v>
      </c>
      <c r="G12" s="29">
        <v>4.5999999999999996</v>
      </c>
      <c r="H12" s="49">
        <v>3</v>
      </c>
      <c r="I12" s="49">
        <v>107.5</v>
      </c>
      <c r="J12" s="49">
        <v>107.5</v>
      </c>
      <c r="K12" s="49">
        <v>100.3</v>
      </c>
      <c r="L12" s="49">
        <v>0</v>
      </c>
      <c r="M12" s="49"/>
      <c r="N12" s="49"/>
      <c r="O12" s="49"/>
      <c r="P12" s="49"/>
      <c r="Q12" s="49"/>
      <c r="R12" s="49"/>
      <c r="S12" s="49">
        <v>735.2</v>
      </c>
      <c r="T12" s="49">
        <v>0</v>
      </c>
      <c r="U12" s="49">
        <v>5363.3</v>
      </c>
      <c r="V12" s="49">
        <v>5057</v>
      </c>
      <c r="W12" s="49">
        <v>0</v>
      </c>
      <c r="X12" s="29">
        <v>2.2999999999999998</v>
      </c>
      <c r="Y12" s="29">
        <v>2.2999999999999998</v>
      </c>
      <c r="Z12" s="49">
        <v>0</v>
      </c>
      <c r="AA12" s="49"/>
      <c r="AB12" s="49"/>
      <c r="AC12" s="49"/>
      <c r="AD12" s="49">
        <v>9832.5</v>
      </c>
      <c r="AE12" s="49">
        <v>15893.5</v>
      </c>
      <c r="AF12" s="49">
        <v>10905.5</v>
      </c>
      <c r="AG12" s="49"/>
      <c r="AH12" s="49"/>
      <c r="AI12" s="49"/>
      <c r="AJ12" s="49">
        <v>1178</v>
      </c>
      <c r="AK12" s="49">
        <v>1248.2</v>
      </c>
      <c r="AL12" s="49">
        <v>456.1</v>
      </c>
      <c r="AM12" s="49">
        <v>60.1</v>
      </c>
      <c r="AN12" s="49">
        <v>60.1</v>
      </c>
      <c r="AO12" s="49">
        <v>22.8</v>
      </c>
      <c r="AP12" s="49">
        <v>1743.2</v>
      </c>
      <c r="AQ12" s="49">
        <v>1743.2</v>
      </c>
      <c r="AR12" s="49">
        <v>761.7</v>
      </c>
      <c r="AS12" s="49">
        <v>670.8</v>
      </c>
      <c r="AT12" s="49">
        <v>670.8</v>
      </c>
      <c r="AU12" s="49">
        <v>244.5</v>
      </c>
      <c r="AV12" s="49">
        <v>88016.5</v>
      </c>
      <c r="AW12" s="49">
        <v>88016.5</v>
      </c>
      <c r="AX12" s="49">
        <v>48846.9</v>
      </c>
      <c r="AY12" s="49">
        <v>280721.09999999998</v>
      </c>
      <c r="AZ12" s="49">
        <v>283905.40000000002</v>
      </c>
      <c r="BA12" s="49">
        <v>168200.7</v>
      </c>
      <c r="BB12" s="49">
        <v>6830.9</v>
      </c>
      <c r="BC12" s="49">
        <v>6830.9</v>
      </c>
      <c r="BD12" s="49">
        <v>3151.5</v>
      </c>
      <c r="BE12" s="49"/>
      <c r="BF12" s="49"/>
      <c r="BG12" s="49"/>
      <c r="BH12" s="49"/>
      <c r="BI12" s="49"/>
      <c r="BJ12" s="49"/>
      <c r="BK12" s="49"/>
      <c r="BL12" s="49"/>
      <c r="BM12" s="49"/>
      <c r="BN12" s="49">
        <v>459.9</v>
      </c>
      <c r="BO12" s="49">
        <v>459.9</v>
      </c>
      <c r="BP12" s="49">
        <v>137.30000000000001</v>
      </c>
      <c r="BQ12" s="49">
        <v>157.1</v>
      </c>
      <c r="BR12" s="49"/>
      <c r="BS12" s="49"/>
      <c r="BT12" s="49">
        <v>220.5</v>
      </c>
      <c r="BU12" s="49">
        <v>258.39999999999998</v>
      </c>
      <c r="BV12" s="49">
        <v>66.2</v>
      </c>
      <c r="BW12" s="49">
        <v>2817.9</v>
      </c>
      <c r="BX12" s="49">
        <v>2829.2</v>
      </c>
      <c r="BY12" s="49">
        <v>1412.7</v>
      </c>
      <c r="BZ12" s="49">
        <v>58202.400000000001</v>
      </c>
      <c r="CA12" s="49">
        <v>58202.400000000001</v>
      </c>
      <c r="CB12" s="49">
        <v>29101.200000000001</v>
      </c>
    </row>
    <row r="13" spans="1:80" ht="17.25" customHeight="1">
      <c r="A13" s="33">
        <v>7</v>
      </c>
      <c r="B13" s="34" t="s">
        <v>10</v>
      </c>
      <c r="C13" s="29">
        <f t="shared" si="2"/>
        <v>205494.39999999999</v>
      </c>
      <c r="D13" s="29">
        <f t="shared" si="3"/>
        <v>209249.59999999998</v>
      </c>
      <c r="E13" s="29">
        <f t="shared" si="4"/>
        <v>110693.8</v>
      </c>
      <c r="F13" s="29">
        <v>3.4</v>
      </c>
      <c r="G13" s="29">
        <v>3.4</v>
      </c>
      <c r="H13" s="49">
        <v>0</v>
      </c>
      <c r="I13" s="49">
        <v>75.8</v>
      </c>
      <c r="J13" s="49">
        <v>75.8</v>
      </c>
      <c r="K13" s="49">
        <v>75.8</v>
      </c>
      <c r="L13" s="49">
        <v>1285.8</v>
      </c>
      <c r="M13" s="49">
        <v>1285.8</v>
      </c>
      <c r="N13" s="49">
        <v>642.9</v>
      </c>
      <c r="O13" s="49">
        <v>4.3</v>
      </c>
      <c r="P13" s="49">
        <v>4.3</v>
      </c>
      <c r="Q13" s="49">
        <v>0</v>
      </c>
      <c r="R13" s="49"/>
      <c r="S13" s="49"/>
      <c r="T13" s="49"/>
      <c r="U13" s="49">
        <v>0</v>
      </c>
      <c r="V13" s="49"/>
      <c r="W13" s="49"/>
      <c r="X13" s="29">
        <v>2.2999999999999998</v>
      </c>
      <c r="Y13" s="29">
        <v>2.2999999999999998</v>
      </c>
      <c r="Z13" s="49">
        <v>0.6</v>
      </c>
      <c r="AA13" s="49"/>
      <c r="AB13" s="49"/>
      <c r="AC13" s="49"/>
      <c r="AD13" s="49">
        <v>2809.3</v>
      </c>
      <c r="AE13" s="49">
        <v>6622.3</v>
      </c>
      <c r="AF13" s="49">
        <v>6505</v>
      </c>
      <c r="AG13" s="49"/>
      <c r="AH13" s="49"/>
      <c r="AI13" s="49"/>
      <c r="AJ13" s="49">
        <v>889.8</v>
      </c>
      <c r="AK13" s="49">
        <v>960</v>
      </c>
      <c r="AL13" s="49">
        <v>353.1</v>
      </c>
      <c r="AM13" s="49">
        <v>60.1</v>
      </c>
      <c r="AN13" s="49">
        <v>60.1</v>
      </c>
      <c r="AO13" s="49">
        <v>10</v>
      </c>
      <c r="AP13" s="49">
        <v>609.4</v>
      </c>
      <c r="AQ13" s="49">
        <v>609.4</v>
      </c>
      <c r="AR13" s="49">
        <v>251.5</v>
      </c>
      <c r="AS13" s="49">
        <v>335.4</v>
      </c>
      <c r="AT13" s="49">
        <v>335.4</v>
      </c>
      <c r="AU13" s="49">
        <v>136.5</v>
      </c>
      <c r="AV13" s="49">
        <v>47678.1</v>
      </c>
      <c r="AW13" s="49">
        <v>47678.1</v>
      </c>
      <c r="AX13" s="49">
        <v>18849.900000000001</v>
      </c>
      <c r="AY13" s="49">
        <v>117994.1</v>
      </c>
      <c r="AZ13" s="49">
        <v>117994.1</v>
      </c>
      <c r="BA13" s="49">
        <v>67282.2</v>
      </c>
      <c r="BB13" s="49">
        <v>1714.8</v>
      </c>
      <c r="BC13" s="49">
        <v>1714.8</v>
      </c>
      <c r="BD13" s="49">
        <v>611.5</v>
      </c>
      <c r="BE13" s="49"/>
      <c r="BF13" s="49"/>
      <c r="BG13" s="49"/>
      <c r="BH13" s="49"/>
      <c r="BI13" s="49"/>
      <c r="BJ13" s="49"/>
      <c r="BK13" s="49"/>
      <c r="BL13" s="49"/>
      <c r="BM13" s="49"/>
      <c r="BN13" s="49">
        <v>231.3</v>
      </c>
      <c r="BO13" s="49">
        <v>231.3</v>
      </c>
      <c r="BP13" s="49">
        <v>61.8</v>
      </c>
      <c r="BQ13" s="49">
        <v>157.1</v>
      </c>
      <c r="BR13" s="49"/>
      <c r="BS13" s="49"/>
      <c r="BT13" s="49">
        <v>135.19999999999999</v>
      </c>
      <c r="BU13" s="49">
        <v>158.30000000000001</v>
      </c>
      <c r="BV13" s="49">
        <v>157.19999999999999</v>
      </c>
      <c r="BW13" s="49">
        <v>1456</v>
      </c>
      <c r="BX13" s="49">
        <v>1462</v>
      </c>
      <c r="BY13" s="49">
        <v>730</v>
      </c>
      <c r="BZ13" s="49">
        <v>30052.2</v>
      </c>
      <c r="CA13" s="49">
        <v>30052.2</v>
      </c>
      <c r="CB13" s="49">
        <v>15025.8</v>
      </c>
    </row>
    <row r="14" spans="1:80" ht="17.25" customHeight="1">
      <c r="A14" s="33">
        <v>8</v>
      </c>
      <c r="B14" s="34" t="s">
        <v>11</v>
      </c>
      <c r="C14" s="29">
        <f t="shared" si="2"/>
        <v>305286.09999999998</v>
      </c>
      <c r="D14" s="29">
        <f t="shared" si="3"/>
        <v>323268.10000000003</v>
      </c>
      <c r="E14" s="29">
        <f t="shared" si="4"/>
        <v>193950.90000000002</v>
      </c>
      <c r="F14" s="29">
        <v>0.7</v>
      </c>
      <c r="G14" s="29">
        <v>0.7</v>
      </c>
      <c r="H14" s="49">
        <v>0</v>
      </c>
      <c r="I14" s="49">
        <v>28.1</v>
      </c>
      <c r="J14" s="49">
        <v>28.1</v>
      </c>
      <c r="K14" s="49">
        <v>28.1</v>
      </c>
      <c r="L14" s="49">
        <v>1244.5</v>
      </c>
      <c r="M14" s="49">
        <v>1244.5</v>
      </c>
      <c r="N14" s="49">
        <v>610</v>
      </c>
      <c r="O14" s="49"/>
      <c r="P14" s="49"/>
      <c r="Q14" s="49"/>
      <c r="R14" s="49"/>
      <c r="S14" s="49"/>
      <c r="T14" s="49"/>
      <c r="U14" s="49">
        <v>3120.1</v>
      </c>
      <c r="V14" s="49">
        <v>2941.9</v>
      </c>
      <c r="W14" s="49">
        <v>0</v>
      </c>
      <c r="X14" s="29">
        <v>2.1</v>
      </c>
      <c r="Y14" s="29">
        <v>2.1</v>
      </c>
      <c r="Z14" s="49">
        <v>0</v>
      </c>
      <c r="AA14" s="49"/>
      <c r="AB14" s="49"/>
      <c r="AC14" s="49"/>
      <c r="AD14" s="49">
        <v>2809.3</v>
      </c>
      <c r="AE14" s="49">
        <v>7649</v>
      </c>
      <c r="AF14" s="49">
        <v>7202.3</v>
      </c>
      <c r="AG14" s="49"/>
      <c r="AH14" s="49"/>
      <c r="AI14" s="49"/>
      <c r="AJ14" s="49">
        <v>889.8</v>
      </c>
      <c r="AK14" s="49">
        <v>960</v>
      </c>
      <c r="AL14" s="49">
        <v>389.1</v>
      </c>
      <c r="AM14" s="49">
        <v>60.1</v>
      </c>
      <c r="AN14" s="49">
        <v>60.1</v>
      </c>
      <c r="AO14" s="49">
        <v>27.2</v>
      </c>
      <c r="AP14" s="49">
        <v>935.4</v>
      </c>
      <c r="AQ14" s="49">
        <v>935.4</v>
      </c>
      <c r="AR14" s="49">
        <v>442</v>
      </c>
      <c r="AS14" s="49">
        <v>670.8</v>
      </c>
      <c r="AT14" s="49">
        <v>670.8</v>
      </c>
      <c r="AU14" s="49">
        <v>333</v>
      </c>
      <c r="AV14" s="49">
        <v>38998.199999999997</v>
      </c>
      <c r="AW14" s="49">
        <v>38998.199999999997</v>
      </c>
      <c r="AX14" s="49">
        <v>25562.5</v>
      </c>
      <c r="AY14" s="49">
        <v>206987</v>
      </c>
      <c r="AZ14" s="49">
        <v>220321.7</v>
      </c>
      <c r="BA14" s="49">
        <v>135072.29999999999</v>
      </c>
      <c r="BB14" s="49">
        <v>6136.5</v>
      </c>
      <c r="BC14" s="49">
        <v>6136.5</v>
      </c>
      <c r="BD14" s="49">
        <v>2915.1</v>
      </c>
      <c r="BE14" s="49">
        <v>300</v>
      </c>
      <c r="BF14" s="49">
        <v>300</v>
      </c>
      <c r="BG14" s="49">
        <v>0</v>
      </c>
      <c r="BH14" s="49"/>
      <c r="BI14" s="49"/>
      <c r="BJ14" s="49"/>
      <c r="BK14" s="49"/>
      <c r="BL14" s="49"/>
      <c r="BM14" s="49"/>
      <c r="BN14" s="49">
        <v>250.2</v>
      </c>
      <c r="BO14" s="49">
        <v>250.2</v>
      </c>
      <c r="BP14" s="49">
        <v>21.9</v>
      </c>
      <c r="BQ14" s="49">
        <v>117.8</v>
      </c>
      <c r="BR14" s="49"/>
      <c r="BS14" s="49"/>
      <c r="BT14" s="49">
        <v>159.5</v>
      </c>
      <c r="BU14" s="49">
        <v>186.9</v>
      </c>
      <c r="BV14" s="49">
        <v>57.2</v>
      </c>
      <c r="BW14" s="49">
        <v>1456</v>
      </c>
      <c r="BX14" s="49">
        <v>1462</v>
      </c>
      <c r="BY14" s="49">
        <v>730</v>
      </c>
      <c r="BZ14" s="49">
        <v>41120</v>
      </c>
      <c r="CA14" s="49">
        <v>41120</v>
      </c>
      <c r="CB14" s="49">
        <v>20560.2</v>
      </c>
    </row>
    <row r="15" spans="1:80" ht="17.25" customHeight="1">
      <c r="A15" s="33">
        <v>9</v>
      </c>
      <c r="B15" s="34" t="s">
        <v>12</v>
      </c>
      <c r="C15" s="29">
        <f t="shared" si="2"/>
        <v>148290.9</v>
      </c>
      <c r="D15" s="29">
        <f t="shared" si="3"/>
        <v>155498.40000000002</v>
      </c>
      <c r="E15" s="29">
        <f t="shared" si="4"/>
        <v>94287.299999999988</v>
      </c>
      <c r="F15" s="29">
        <v>3</v>
      </c>
      <c r="G15" s="29">
        <v>3</v>
      </c>
      <c r="H15" s="49">
        <v>2.5</v>
      </c>
      <c r="I15" s="49">
        <v>64.400000000000006</v>
      </c>
      <c r="J15" s="49">
        <v>64.400000000000006</v>
      </c>
      <c r="K15" s="49">
        <v>64.400000000000006</v>
      </c>
      <c r="L15" s="49">
        <v>1435.1</v>
      </c>
      <c r="M15" s="49">
        <v>1435.1</v>
      </c>
      <c r="N15" s="49">
        <v>580</v>
      </c>
      <c r="O15" s="49">
        <v>4.3</v>
      </c>
      <c r="P15" s="49">
        <v>4.3</v>
      </c>
      <c r="Q15" s="49">
        <v>0</v>
      </c>
      <c r="R15" s="49"/>
      <c r="S15" s="49"/>
      <c r="T15" s="49"/>
      <c r="U15" s="49">
        <v>0</v>
      </c>
      <c r="V15" s="49"/>
      <c r="W15" s="49"/>
      <c r="X15" s="29">
        <v>1.5</v>
      </c>
      <c r="Y15" s="29">
        <v>1.5</v>
      </c>
      <c r="Z15" s="49">
        <v>0.6</v>
      </c>
      <c r="AA15" s="49"/>
      <c r="AB15" s="49"/>
      <c r="AC15" s="49"/>
      <c r="AD15" s="49">
        <v>2809.3</v>
      </c>
      <c r="AE15" s="49">
        <v>5811.2</v>
      </c>
      <c r="AF15" s="49">
        <v>5811.2</v>
      </c>
      <c r="AG15" s="49"/>
      <c r="AH15" s="49"/>
      <c r="AI15" s="49"/>
      <c r="AJ15" s="49">
        <v>623.70000000000005</v>
      </c>
      <c r="AK15" s="49">
        <v>744</v>
      </c>
      <c r="AL15" s="49">
        <v>296.39999999999998</v>
      </c>
      <c r="AM15" s="49">
        <v>60.1</v>
      </c>
      <c r="AN15" s="49">
        <v>71.7</v>
      </c>
      <c r="AO15" s="49">
        <v>11.6</v>
      </c>
      <c r="AP15" s="49">
        <v>680.3</v>
      </c>
      <c r="AQ15" s="49">
        <v>680.3</v>
      </c>
      <c r="AR15" s="49">
        <v>317.5</v>
      </c>
      <c r="AS15" s="49">
        <v>335.4</v>
      </c>
      <c r="AT15" s="49">
        <v>400.3</v>
      </c>
      <c r="AU15" s="49">
        <v>167.7</v>
      </c>
      <c r="AV15" s="49">
        <v>24816.7</v>
      </c>
      <c r="AW15" s="49">
        <v>24816.7</v>
      </c>
      <c r="AX15" s="49">
        <v>12812.8</v>
      </c>
      <c r="AY15" s="49">
        <v>112929.9</v>
      </c>
      <c r="AZ15" s="49">
        <v>117042.1</v>
      </c>
      <c r="BA15" s="49">
        <v>72223.100000000006</v>
      </c>
      <c r="BB15" s="49">
        <v>3302.1</v>
      </c>
      <c r="BC15" s="49">
        <v>3302.1</v>
      </c>
      <c r="BD15" s="49">
        <v>1516.5</v>
      </c>
      <c r="BE15" s="49"/>
      <c r="BF15" s="49"/>
      <c r="BG15" s="49"/>
      <c r="BH15" s="49"/>
      <c r="BI15" s="49"/>
      <c r="BJ15" s="49"/>
      <c r="BK15" s="49"/>
      <c r="BL15" s="49"/>
      <c r="BM15" s="49"/>
      <c r="BN15" s="49">
        <v>107.1</v>
      </c>
      <c r="BO15" s="49">
        <v>107.1</v>
      </c>
      <c r="BP15" s="49">
        <v>28.4</v>
      </c>
      <c r="BQ15" s="49">
        <v>117.8</v>
      </c>
      <c r="BR15" s="49"/>
      <c r="BS15" s="49"/>
      <c r="BT15" s="49">
        <v>60.9</v>
      </c>
      <c r="BU15" s="49">
        <v>71.5</v>
      </c>
      <c r="BV15" s="49">
        <v>57.2</v>
      </c>
      <c r="BW15" s="49">
        <v>939.3</v>
      </c>
      <c r="BX15" s="49">
        <v>943.1</v>
      </c>
      <c r="BY15" s="49">
        <v>397.4</v>
      </c>
      <c r="BZ15" s="49"/>
      <c r="CA15" s="49"/>
      <c r="CB15" s="49"/>
    </row>
    <row r="16" spans="1:80" ht="17.25" customHeight="1">
      <c r="A16" s="33">
        <v>10</v>
      </c>
      <c r="B16" s="34" t="s">
        <v>13</v>
      </c>
      <c r="C16" s="29">
        <f t="shared" si="2"/>
        <v>168647.40000000002</v>
      </c>
      <c r="D16" s="29">
        <f t="shared" si="3"/>
        <v>178577.9</v>
      </c>
      <c r="E16" s="29">
        <f t="shared" si="4"/>
        <v>121677.6</v>
      </c>
      <c r="F16" s="29">
        <v>1.5</v>
      </c>
      <c r="G16" s="29">
        <v>1.5</v>
      </c>
      <c r="H16" s="49">
        <v>0</v>
      </c>
      <c r="I16" s="49">
        <v>37.299999999999997</v>
      </c>
      <c r="J16" s="49">
        <v>37.299999999999997</v>
      </c>
      <c r="K16" s="49">
        <v>37.299999999999997</v>
      </c>
      <c r="L16" s="49">
        <v>1278</v>
      </c>
      <c r="M16" s="49">
        <v>1278</v>
      </c>
      <c r="N16" s="49">
        <v>632.70000000000005</v>
      </c>
      <c r="O16" s="49"/>
      <c r="P16" s="49"/>
      <c r="Q16" s="49"/>
      <c r="R16" s="49"/>
      <c r="S16" s="49"/>
      <c r="T16" s="49"/>
      <c r="U16" s="49">
        <v>0</v>
      </c>
      <c r="V16" s="49"/>
      <c r="W16" s="49"/>
      <c r="X16" s="29">
        <v>2.2999999999999998</v>
      </c>
      <c r="Y16" s="29">
        <v>2.2999999999999998</v>
      </c>
      <c r="Z16" s="49">
        <v>0</v>
      </c>
      <c r="AA16" s="49"/>
      <c r="AB16" s="49"/>
      <c r="AC16" s="49"/>
      <c r="AD16" s="49">
        <v>8427.9</v>
      </c>
      <c r="AE16" s="49">
        <v>15082.3</v>
      </c>
      <c r="AF16" s="49">
        <v>8460.1</v>
      </c>
      <c r="AG16" s="49"/>
      <c r="AH16" s="49"/>
      <c r="AI16" s="49"/>
      <c r="AJ16" s="49">
        <v>889.8</v>
      </c>
      <c r="AK16" s="49">
        <v>960</v>
      </c>
      <c r="AL16" s="49">
        <v>375</v>
      </c>
      <c r="AM16" s="49">
        <v>60.1</v>
      </c>
      <c r="AN16" s="49">
        <v>60.1</v>
      </c>
      <c r="AO16" s="49">
        <v>20.2</v>
      </c>
      <c r="AP16" s="49">
        <v>822</v>
      </c>
      <c r="AQ16" s="49">
        <v>822</v>
      </c>
      <c r="AR16" s="49">
        <v>348.6</v>
      </c>
      <c r="AS16" s="49">
        <v>335.4</v>
      </c>
      <c r="AT16" s="49">
        <v>335.4</v>
      </c>
      <c r="AU16" s="49">
        <v>141.6</v>
      </c>
      <c r="AV16" s="49">
        <v>27423.1</v>
      </c>
      <c r="AW16" s="49">
        <v>27423.1</v>
      </c>
      <c r="AX16" s="49">
        <v>18355.3</v>
      </c>
      <c r="AY16" s="49">
        <v>102212.8</v>
      </c>
      <c r="AZ16" s="49">
        <v>105712.3</v>
      </c>
      <c r="BA16" s="49">
        <v>80256.600000000006</v>
      </c>
      <c r="BB16" s="49">
        <v>3273.7</v>
      </c>
      <c r="BC16" s="49">
        <v>3273.7</v>
      </c>
      <c r="BD16" s="49">
        <v>1292.3</v>
      </c>
      <c r="BE16" s="49"/>
      <c r="BF16" s="49"/>
      <c r="BG16" s="49"/>
      <c r="BH16" s="49"/>
      <c r="BI16" s="49"/>
      <c r="BJ16" s="49"/>
      <c r="BK16" s="49"/>
      <c r="BL16" s="49"/>
      <c r="BM16" s="49"/>
      <c r="BN16" s="49">
        <v>312.39999999999998</v>
      </c>
      <c r="BO16" s="49">
        <v>312.39999999999998</v>
      </c>
      <c r="BP16" s="49">
        <v>96.3</v>
      </c>
      <c r="BQ16" s="49">
        <v>157.1</v>
      </c>
      <c r="BR16" s="49"/>
      <c r="BS16" s="49"/>
      <c r="BT16" s="49"/>
      <c r="BU16" s="49"/>
      <c r="BV16" s="49"/>
      <c r="BW16" s="49">
        <v>1221.0999999999999</v>
      </c>
      <c r="BX16" s="49">
        <v>1084.5999999999999</v>
      </c>
      <c r="BY16" s="49">
        <v>565.20000000000005</v>
      </c>
      <c r="BZ16" s="49">
        <v>22192.9</v>
      </c>
      <c r="CA16" s="49">
        <v>22192.9</v>
      </c>
      <c r="CB16" s="49">
        <v>11096.4</v>
      </c>
    </row>
    <row r="17" spans="1:80" ht="17.25" customHeight="1">
      <c r="A17" s="33">
        <v>11</v>
      </c>
      <c r="B17" s="34" t="s">
        <v>14</v>
      </c>
      <c r="C17" s="29">
        <f t="shared" si="2"/>
        <v>245768.5</v>
      </c>
      <c r="D17" s="29">
        <f t="shared" si="3"/>
        <v>254036.5</v>
      </c>
      <c r="E17" s="29">
        <f t="shared" si="4"/>
        <v>155219.5</v>
      </c>
      <c r="F17" s="29">
        <v>6.8</v>
      </c>
      <c r="G17" s="29">
        <v>6.8</v>
      </c>
      <c r="H17" s="49">
        <v>1.3</v>
      </c>
      <c r="I17" s="49">
        <v>82.2</v>
      </c>
      <c r="J17" s="49">
        <v>82.2</v>
      </c>
      <c r="K17" s="49">
        <v>82.2</v>
      </c>
      <c r="L17" s="49">
        <v>1508.2</v>
      </c>
      <c r="M17" s="49">
        <v>1508.2</v>
      </c>
      <c r="N17" s="49">
        <v>769.2</v>
      </c>
      <c r="O17" s="49"/>
      <c r="P17" s="49"/>
      <c r="Q17" s="49"/>
      <c r="R17" s="49"/>
      <c r="S17" s="49"/>
      <c r="T17" s="49"/>
      <c r="U17" s="49">
        <v>12046.1</v>
      </c>
      <c r="V17" s="49">
        <v>9190.9</v>
      </c>
      <c r="W17" s="49">
        <v>0</v>
      </c>
      <c r="X17" s="29">
        <v>2.5</v>
      </c>
      <c r="Y17" s="29">
        <v>2.5</v>
      </c>
      <c r="Z17" s="49">
        <v>1</v>
      </c>
      <c r="AA17" s="49"/>
      <c r="AB17" s="49"/>
      <c r="AC17" s="49"/>
      <c r="AD17" s="49">
        <v>5618.6</v>
      </c>
      <c r="AE17" s="49">
        <v>12946.8</v>
      </c>
      <c r="AF17" s="49">
        <v>8111.6</v>
      </c>
      <c r="AG17" s="49"/>
      <c r="AH17" s="49"/>
      <c r="AI17" s="49"/>
      <c r="AJ17" s="49">
        <v>889.8</v>
      </c>
      <c r="AK17" s="49">
        <v>960</v>
      </c>
      <c r="AL17" s="49">
        <v>364.2</v>
      </c>
      <c r="AM17" s="49">
        <v>60.1</v>
      </c>
      <c r="AN17" s="49">
        <v>60.1</v>
      </c>
      <c r="AO17" s="49">
        <v>21.5</v>
      </c>
      <c r="AP17" s="49">
        <v>736.9</v>
      </c>
      <c r="AQ17" s="49">
        <v>736.9</v>
      </c>
      <c r="AR17" s="49">
        <v>317.39999999999998</v>
      </c>
      <c r="AS17" s="49">
        <v>335.4</v>
      </c>
      <c r="AT17" s="49">
        <v>335.4</v>
      </c>
      <c r="AU17" s="49">
        <v>144</v>
      </c>
      <c r="AV17" s="49">
        <v>48664.5</v>
      </c>
      <c r="AW17" s="49">
        <v>48664.5</v>
      </c>
      <c r="AX17" s="49">
        <v>32407.4</v>
      </c>
      <c r="AY17" s="49">
        <v>135591</v>
      </c>
      <c r="AZ17" s="49">
        <v>139520.6</v>
      </c>
      <c r="BA17" s="49">
        <v>93433.4</v>
      </c>
      <c r="BB17" s="49">
        <v>2168.3000000000002</v>
      </c>
      <c r="BC17" s="49">
        <v>2168.3000000000002</v>
      </c>
      <c r="BD17" s="49">
        <v>734.4</v>
      </c>
      <c r="BE17" s="49"/>
      <c r="BF17" s="49"/>
      <c r="BG17" s="49"/>
      <c r="BH17" s="49"/>
      <c r="BI17" s="49"/>
      <c r="BJ17" s="49"/>
      <c r="BK17" s="49"/>
      <c r="BL17" s="49"/>
      <c r="BM17" s="49"/>
      <c r="BN17" s="49">
        <v>356.1</v>
      </c>
      <c r="BO17" s="49">
        <v>356.1</v>
      </c>
      <c r="BP17" s="49">
        <v>103.2</v>
      </c>
      <c r="BQ17" s="49">
        <v>216.1</v>
      </c>
      <c r="BR17" s="49"/>
      <c r="BS17" s="49"/>
      <c r="BT17" s="49">
        <v>31.6</v>
      </c>
      <c r="BU17" s="49">
        <v>36.799999999999997</v>
      </c>
      <c r="BV17" s="49">
        <v>0</v>
      </c>
      <c r="BW17" s="49">
        <v>1502.9</v>
      </c>
      <c r="BX17" s="49">
        <v>1509</v>
      </c>
      <c r="BY17" s="49">
        <v>753.3</v>
      </c>
      <c r="BZ17" s="49">
        <v>35951.4</v>
      </c>
      <c r="CA17" s="49">
        <v>35951.4</v>
      </c>
      <c r="CB17" s="49">
        <v>17975.400000000001</v>
      </c>
    </row>
    <row r="18" spans="1:80" ht="17.25" customHeight="1">
      <c r="A18" s="33">
        <v>12</v>
      </c>
      <c r="B18" s="34" t="s">
        <v>15</v>
      </c>
      <c r="C18" s="29">
        <f t="shared" si="2"/>
        <v>425793.50000000006</v>
      </c>
      <c r="D18" s="29">
        <f t="shared" si="3"/>
        <v>443643.9</v>
      </c>
      <c r="E18" s="29">
        <f t="shared" si="4"/>
        <v>249279.10000000003</v>
      </c>
      <c r="F18" s="29">
        <v>1.6</v>
      </c>
      <c r="G18" s="29">
        <v>1.6</v>
      </c>
      <c r="H18" s="49">
        <v>1.6</v>
      </c>
      <c r="I18" s="49">
        <v>91.7</v>
      </c>
      <c r="J18" s="49">
        <v>91.7</v>
      </c>
      <c r="K18" s="49">
        <v>91.7</v>
      </c>
      <c r="L18" s="49">
        <v>1254.8</v>
      </c>
      <c r="M18" s="49">
        <v>1254.8</v>
      </c>
      <c r="N18" s="49">
        <v>627.4</v>
      </c>
      <c r="O18" s="49"/>
      <c r="P18" s="49"/>
      <c r="Q18" s="49"/>
      <c r="R18" s="49"/>
      <c r="S18" s="49"/>
      <c r="T18" s="49"/>
      <c r="U18" s="49">
        <v>0</v>
      </c>
      <c r="V18" s="49"/>
      <c r="W18" s="49"/>
      <c r="X18" s="29">
        <v>3.5</v>
      </c>
      <c r="Y18" s="29">
        <v>3.5</v>
      </c>
      <c r="Z18" s="49">
        <v>0</v>
      </c>
      <c r="AA18" s="49"/>
      <c r="AB18" s="49"/>
      <c r="AC18" s="49"/>
      <c r="AD18" s="49">
        <v>8427.9</v>
      </c>
      <c r="AE18" s="49">
        <v>14977.2</v>
      </c>
      <c r="AF18" s="49">
        <v>13642.4</v>
      </c>
      <c r="AG18" s="49"/>
      <c r="AH18" s="49"/>
      <c r="AI18" s="49"/>
      <c r="AJ18" s="49">
        <v>889.8</v>
      </c>
      <c r="AK18" s="49">
        <v>960</v>
      </c>
      <c r="AL18" s="49">
        <v>338.4</v>
      </c>
      <c r="AM18" s="49">
        <v>60.1</v>
      </c>
      <c r="AN18" s="49">
        <v>60.1</v>
      </c>
      <c r="AO18" s="49">
        <v>24</v>
      </c>
      <c r="AP18" s="49">
        <v>1275.5</v>
      </c>
      <c r="AQ18" s="49">
        <v>1275.5</v>
      </c>
      <c r="AR18" s="49">
        <v>597.70000000000005</v>
      </c>
      <c r="AS18" s="49">
        <v>670.8</v>
      </c>
      <c r="AT18" s="49">
        <v>670.8</v>
      </c>
      <c r="AU18" s="49">
        <v>329.3</v>
      </c>
      <c r="AV18" s="49">
        <v>88304.5</v>
      </c>
      <c r="AW18" s="49">
        <v>88304.5</v>
      </c>
      <c r="AX18" s="49">
        <v>46093.599999999999</v>
      </c>
      <c r="AY18" s="49">
        <v>260914.3</v>
      </c>
      <c r="AZ18" s="49">
        <v>271963.59999999998</v>
      </c>
      <c r="BA18" s="49">
        <v>156480.20000000001</v>
      </c>
      <c r="BB18" s="49">
        <v>7213.5</v>
      </c>
      <c r="BC18" s="49">
        <v>7213.5</v>
      </c>
      <c r="BD18" s="49">
        <v>2888.2</v>
      </c>
      <c r="BE18" s="49"/>
      <c r="BF18" s="49">
        <v>300</v>
      </c>
      <c r="BG18" s="49">
        <v>0</v>
      </c>
      <c r="BH18" s="49"/>
      <c r="BI18" s="49"/>
      <c r="BJ18" s="49"/>
      <c r="BK18" s="49"/>
      <c r="BL18" s="49"/>
      <c r="BM18" s="49"/>
      <c r="BN18" s="49">
        <v>695.7</v>
      </c>
      <c r="BO18" s="49">
        <v>695.7</v>
      </c>
      <c r="BP18" s="49">
        <v>263.10000000000002</v>
      </c>
      <c r="BQ18" s="49">
        <v>137.5</v>
      </c>
      <c r="BR18" s="49"/>
      <c r="BS18" s="49"/>
      <c r="BT18" s="49">
        <v>55.9</v>
      </c>
      <c r="BU18" s="49">
        <v>65.400000000000006</v>
      </c>
      <c r="BV18" s="49">
        <v>0</v>
      </c>
      <c r="BW18" s="49">
        <v>2395.1999999999998</v>
      </c>
      <c r="BX18" s="49">
        <v>2404.8000000000002</v>
      </c>
      <c r="BY18" s="49">
        <v>1200.9000000000001</v>
      </c>
      <c r="BZ18" s="49">
        <v>53401.2</v>
      </c>
      <c r="CA18" s="49">
        <v>53401.2</v>
      </c>
      <c r="CB18" s="49">
        <v>26700.6</v>
      </c>
    </row>
    <row r="19" spans="1:80" ht="17.25" customHeight="1">
      <c r="A19" s="33">
        <v>13</v>
      </c>
      <c r="B19" s="34" t="s">
        <v>16</v>
      </c>
      <c r="C19" s="29">
        <f t="shared" si="2"/>
        <v>112845.5</v>
      </c>
      <c r="D19" s="29">
        <f t="shared" si="3"/>
        <v>116306.30000000002</v>
      </c>
      <c r="E19" s="29">
        <f t="shared" si="4"/>
        <v>65191.6</v>
      </c>
      <c r="F19" s="29">
        <v>1.3</v>
      </c>
      <c r="G19" s="29">
        <v>1.3</v>
      </c>
      <c r="H19" s="49">
        <v>1.3</v>
      </c>
      <c r="I19" s="49">
        <v>26</v>
      </c>
      <c r="J19" s="49">
        <v>26</v>
      </c>
      <c r="K19" s="49">
        <v>26</v>
      </c>
      <c r="L19" s="49">
        <v>1097.3</v>
      </c>
      <c r="M19" s="49">
        <v>1097.3</v>
      </c>
      <c r="N19" s="49">
        <v>475</v>
      </c>
      <c r="O19" s="49"/>
      <c r="P19" s="49"/>
      <c r="Q19" s="49"/>
      <c r="R19" s="49"/>
      <c r="S19" s="49"/>
      <c r="T19" s="49"/>
      <c r="U19" s="49">
        <v>0</v>
      </c>
      <c r="V19" s="49"/>
      <c r="W19" s="49"/>
      <c r="X19" s="29">
        <v>1.4</v>
      </c>
      <c r="Y19" s="29">
        <v>1.4</v>
      </c>
      <c r="Z19" s="49">
        <v>0.6</v>
      </c>
      <c r="AA19" s="49"/>
      <c r="AB19" s="49"/>
      <c r="AC19" s="49"/>
      <c r="AD19" s="49">
        <v>1404.6</v>
      </c>
      <c r="AE19" s="49">
        <v>4066.9</v>
      </c>
      <c r="AF19" s="49">
        <v>802.4</v>
      </c>
      <c r="AG19" s="49"/>
      <c r="AH19" s="49"/>
      <c r="AI19" s="49"/>
      <c r="AJ19" s="49">
        <v>335.4</v>
      </c>
      <c r="AK19" s="49">
        <v>335.4</v>
      </c>
      <c r="AL19" s="49">
        <v>160.1</v>
      </c>
      <c r="AM19" s="49">
        <v>60.1</v>
      </c>
      <c r="AN19" s="49">
        <v>60.1</v>
      </c>
      <c r="AO19" s="49">
        <v>17</v>
      </c>
      <c r="AP19" s="49">
        <v>807.8</v>
      </c>
      <c r="AQ19" s="49">
        <v>807.8</v>
      </c>
      <c r="AR19" s="49">
        <v>356.5</v>
      </c>
      <c r="AS19" s="49">
        <v>335.4</v>
      </c>
      <c r="AT19" s="49">
        <v>335.4</v>
      </c>
      <c r="AU19" s="49">
        <v>76.599999999999994</v>
      </c>
      <c r="AV19" s="49">
        <v>12491</v>
      </c>
      <c r="AW19" s="49">
        <v>12491</v>
      </c>
      <c r="AX19" s="49">
        <v>7624.9</v>
      </c>
      <c r="AY19" s="49">
        <v>72711.899999999994</v>
      </c>
      <c r="AZ19" s="49">
        <v>73593</v>
      </c>
      <c r="BA19" s="49">
        <v>44058</v>
      </c>
      <c r="BB19" s="49">
        <v>2196.6999999999998</v>
      </c>
      <c r="BC19" s="49">
        <v>2196.6999999999998</v>
      </c>
      <c r="BD19" s="49">
        <v>869.6</v>
      </c>
      <c r="BE19" s="49">
        <v>300</v>
      </c>
      <c r="BF19" s="49">
        <v>300</v>
      </c>
      <c r="BG19" s="49">
        <v>300</v>
      </c>
      <c r="BH19" s="49"/>
      <c r="BI19" s="49"/>
      <c r="BJ19" s="49"/>
      <c r="BK19" s="49"/>
      <c r="BL19" s="49"/>
      <c r="BM19" s="49"/>
      <c r="BN19" s="49">
        <v>65.7</v>
      </c>
      <c r="BO19" s="49">
        <v>65.7</v>
      </c>
      <c r="BP19" s="49">
        <v>35</v>
      </c>
      <c r="BQ19" s="49">
        <v>98.2</v>
      </c>
      <c r="BR19" s="49"/>
      <c r="BS19" s="49"/>
      <c r="BT19" s="49">
        <v>62</v>
      </c>
      <c r="BU19" s="49">
        <v>72.599999999999994</v>
      </c>
      <c r="BV19" s="49">
        <v>71.5</v>
      </c>
      <c r="BW19" s="49">
        <v>1268.0999999999999</v>
      </c>
      <c r="BX19" s="49">
        <v>1273.0999999999999</v>
      </c>
      <c r="BY19" s="49">
        <v>540.5</v>
      </c>
      <c r="BZ19" s="49">
        <v>19582.599999999999</v>
      </c>
      <c r="CA19" s="49">
        <v>19582.599999999999</v>
      </c>
      <c r="CB19" s="49">
        <v>9776.6</v>
      </c>
    </row>
    <row r="20" spans="1:80" ht="17.25" customHeight="1">
      <c r="A20" s="33">
        <v>14</v>
      </c>
      <c r="B20" s="34" t="s">
        <v>17</v>
      </c>
      <c r="C20" s="29">
        <f>F20+I20+L20+O20+R20+U20+X20+AA20+AD20+AG20+AJ20+AM20+AP20+AS20+AV20+AY20+BB20+BE20+BH20+BK20+BN20+BQ20+BT20+BW20+BZ20</f>
        <v>279234.60000000003</v>
      </c>
      <c r="D20" s="29">
        <f t="shared" si="3"/>
        <v>295705.40000000002</v>
      </c>
      <c r="E20" s="29">
        <f t="shared" si="4"/>
        <v>157261.20000000001</v>
      </c>
      <c r="F20" s="29">
        <v>4.5</v>
      </c>
      <c r="G20" s="29">
        <v>4.5</v>
      </c>
      <c r="H20" s="49">
        <v>1</v>
      </c>
      <c r="I20" s="49">
        <v>54.8</v>
      </c>
      <c r="J20" s="49">
        <v>54.8</v>
      </c>
      <c r="K20" s="49">
        <v>54.8</v>
      </c>
      <c r="L20" s="49">
        <v>1167.3</v>
      </c>
      <c r="M20" s="49">
        <v>1167.3</v>
      </c>
      <c r="N20" s="49">
        <v>376.6</v>
      </c>
      <c r="O20" s="49">
        <v>4.3</v>
      </c>
      <c r="P20" s="49">
        <v>4.3</v>
      </c>
      <c r="Q20" s="49">
        <v>0</v>
      </c>
      <c r="R20" s="49"/>
      <c r="S20" s="49"/>
      <c r="T20" s="49"/>
      <c r="U20" s="49">
        <v>2617.9</v>
      </c>
      <c r="V20" s="49">
        <v>3749.4</v>
      </c>
      <c r="W20" s="49">
        <v>0</v>
      </c>
      <c r="X20" s="29">
        <v>2.6</v>
      </c>
      <c r="Y20" s="29">
        <v>2.6</v>
      </c>
      <c r="Z20" s="49">
        <v>1.1000000000000001</v>
      </c>
      <c r="AA20" s="49"/>
      <c r="AB20" s="49"/>
      <c r="AC20" s="49"/>
      <c r="AD20" s="49">
        <v>8427.9</v>
      </c>
      <c r="AE20" s="49">
        <v>18758</v>
      </c>
      <c r="AF20" s="49">
        <v>7002</v>
      </c>
      <c r="AG20" s="49"/>
      <c r="AH20" s="49"/>
      <c r="AI20" s="49"/>
      <c r="AJ20" s="49">
        <v>889.8</v>
      </c>
      <c r="AK20" s="49">
        <v>960</v>
      </c>
      <c r="AL20" s="49">
        <v>417.7</v>
      </c>
      <c r="AM20" s="49">
        <v>60.1</v>
      </c>
      <c r="AN20" s="49">
        <v>60.1</v>
      </c>
      <c r="AO20" s="49">
        <v>20.7</v>
      </c>
      <c r="AP20" s="49">
        <v>1020.4</v>
      </c>
      <c r="AQ20" s="49">
        <v>1020.4</v>
      </c>
      <c r="AR20" s="49">
        <v>429.8</v>
      </c>
      <c r="AS20" s="49">
        <v>335.4</v>
      </c>
      <c r="AT20" s="49">
        <v>335.4</v>
      </c>
      <c r="AU20" s="49">
        <v>142</v>
      </c>
      <c r="AV20" s="49">
        <v>44132.6</v>
      </c>
      <c r="AW20" s="49">
        <v>44132.6</v>
      </c>
      <c r="AX20" s="49">
        <v>23306</v>
      </c>
      <c r="AY20" s="49">
        <v>175912.8</v>
      </c>
      <c r="AZ20" s="49">
        <v>180977.6</v>
      </c>
      <c r="BA20" s="49">
        <v>103490.6</v>
      </c>
      <c r="BB20" s="49">
        <v>5413.7</v>
      </c>
      <c r="BC20" s="49">
        <v>5413.7</v>
      </c>
      <c r="BD20" s="49">
        <v>2622.7</v>
      </c>
      <c r="BE20" s="49"/>
      <c r="BF20" s="49"/>
      <c r="BG20" s="49"/>
      <c r="BH20" s="49"/>
      <c r="BI20" s="49"/>
      <c r="BJ20" s="49"/>
      <c r="BK20" s="49"/>
      <c r="BL20" s="49"/>
      <c r="BM20" s="49"/>
      <c r="BN20" s="49">
        <v>314</v>
      </c>
      <c r="BO20" s="49">
        <v>314</v>
      </c>
      <c r="BP20" s="49">
        <v>105</v>
      </c>
      <c r="BQ20" s="49">
        <v>157.1</v>
      </c>
      <c r="BR20" s="49"/>
      <c r="BS20" s="49"/>
      <c r="BT20" s="49">
        <v>141.30000000000001</v>
      </c>
      <c r="BU20" s="49">
        <v>165.5</v>
      </c>
      <c r="BV20" s="49">
        <v>0</v>
      </c>
      <c r="BW20" s="49">
        <v>1784.7</v>
      </c>
      <c r="BX20" s="49">
        <v>1791.8</v>
      </c>
      <c r="BY20" s="49">
        <v>894.6</v>
      </c>
      <c r="BZ20" s="49">
        <v>36793.4</v>
      </c>
      <c r="CA20" s="49">
        <v>36793.4</v>
      </c>
      <c r="CB20" s="49">
        <v>18396.599999999999</v>
      </c>
    </row>
    <row r="21" spans="1:80" ht="17.25" customHeight="1">
      <c r="A21" s="33">
        <v>15</v>
      </c>
      <c r="B21" s="34" t="s">
        <v>18</v>
      </c>
      <c r="C21" s="29">
        <f t="shared" ref="C21:C27" si="5">F21+I21+L21+O21+R21+U21+X21+AA21+AD21+AG21+AJ21+AM21+AP21+AS21+AV21+AY21+BB21+BE21+BH21+BK21+BN21+BQ21+BT21+BW21+BZ21</f>
        <v>452590.39999999997</v>
      </c>
      <c r="D21" s="29">
        <f t="shared" ref="D21:D27" si="6">G21+J21+M21+P21+S21+V21+Y21+AB21+AE21+AH21+AK21+AN21+AQ21+AT21+AW21+AZ21+BC21+BF21+BI21+BL21+BO21+BR21+BU21+BX21+CA21</f>
        <v>473503.1</v>
      </c>
      <c r="E21" s="29">
        <f t="shared" ref="E21:E27" si="7">H21+K21+N21+Q21+T21+W21+Z21+AC21+AF21+AI21+AL21+AO21+AR21+AU21+AX21+BA21+BD21+BG21+BJ21+BM21+BP21+BS21+BV21+BY21+CB21</f>
        <v>253981.8</v>
      </c>
      <c r="F21" s="29">
        <v>5</v>
      </c>
      <c r="G21" s="29">
        <v>5</v>
      </c>
      <c r="H21" s="49">
        <v>2</v>
      </c>
      <c r="I21" s="49">
        <v>91.7</v>
      </c>
      <c r="J21" s="49">
        <v>91.7</v>
      </c>
      <c r="K21" s="49">
        <v>91.7</v>
      </c>
      <c r="L21" s="49">
        <v>1914.1</v>
      </c>
      <c r="M21" s="49">
        <v>1914.1</v>
      </c>
      <c r="N21" s="49">
        <v>829.5</v>
      </c>
      <c r="O21" s="49"/>
      <c r="P21" s="49"/>
      <c r="Q21" s="49"/>
      <c r="R21" s="49"/>
      <c r="S21" s="49"/>
      <c r="T21" s="49"/>
      <c r="U21" s="49">
        <v>3733.1</v>
      </c>
      <c r="V21" s="49">
        <v>3519.8</v>
      </c>
      <c r="W21" s="49">
        <v>0</v>
      </c>
      <c r="X21" s="29">
        <v>2.7</v>
      </c>
      <c r="Y21" s="29">
        <v>2.7</v>
      </c>
      <c r="Z21" s="49">
        <v>0</v>
      </c>
      <c r="AA21" s="49"/>
      <c r="AB21" s="49"/>
      <c r="AC21" s="49"/>
      <c r="AD21" s="49">
        <v>5618.6</v>
      </c>
      <c r="AE21" s="49">
        <v>15595.7</v>
      </c>
      <c r="AF21" s="49">
        <v>5297.8</v>
      </c>
      <c r="AG21" s="49"/>
      <c r="AH21" s="49"/>
      <c r="AI21" s="49"/>
      <c r="AJ21" s="49">
        <v>1178</v>
      </c>
      <c r="AK21" s="49">
        <v>1248.2</v>
      </c>
      <c r="AL21" s="49">
        <v>529.70000000000005</v>
      </c>
      <c r="AM21" s="49">
        <v>74.900000000000006</v>
      </c>
      <c r="AN21" s="49">
        <v>74.900000000000006</v>
      </c>
      <c r="AO21" s="49">
        <v>33</v>
      </c>
      <c r="AP21" s="49">
        <v>1062.9000000000001</v>
      </c>
      <c r="AQ21" s="49">
        <v>1062.9000000000001</v>
      </c>
      <c r="AR21" s="49">
        <v>391.9</v>
      </c>
      <c r="AS21" s="49">
        <v>670.8</v>
      </c>
      <c r="AT21" s="49">
        <v>670.8</v>
      </c>
      <c r="AU21" s="49">
        <v>307.39999999999998</v>
      </c>
      <c r="AV21" s="49">
        <v>146099.29999999999</v>
      </c>
      <c r="AW21" s="49">
        <v>146099.29999999999</v>
      </c>
      <c r="AX21" s="49">
        <v>63195.9</v>
      </c>
      <c r="AY21" s="49">
        <v>228481</v>
      </c>
      <c r="AZ21" s="49">
        <v>239387.6</v>
      </c>
      <c r="BA21" s="49">
        <v>152200.5</v>
      </c>
      <c r="BB21" s="49">
        <v>3245.4</v>
      </c>
      <c r="BC21" s="49">
        <v>3245.4</v>
      </c>
      <c r="BD21" s="49">
        <v>1225.9000000000001</v>
      </c>
      <c r="BE21" s="49"/>
      <c r="BF21" s="49">
        <v>300</v>
      </c>
      <c r="BG21" s="49">
        <v>0</v>
      </c>
      <c r="BH21" s="49"/>
      <c r="BI21" s="49"/>
      <c r="BJ21" s="49"/>
      <c r="BK21" s="49"/>
      <c r="BL21" s="49"/>
      <c r="BM21" s="49"/>
      <c r="BN21" s="49">
        <v>692.9</v>
      </c>
      <c r="BO21" s="49">
        <v>692.9</v>
      </c>
      <c r="BP21" s="49">
        <v>157.30000000000001</v>
      </c>
      <c r="BQ21" s="49">
        <v>157.1</v>
      </c>
      <c r="BR21" s="49"/>
      <c r="BS21" s="49"/>
      <c r="BT21" s="49">
        <v>129.1</v>
      </c>
      <c r="BU21" s="49">
        <v>151.19999999999999</v>
      </c>
      <c r="BV21" s="49">
        <v>0</v>
      </c>
      <c r="BW21" s="49">
        <v>1784.7</v>
      </c>
      <c r="BX21" s="49">
        <v>1791.8</v>
      </c>
      <c r="BY21" s="49">
        <v>894.6</v>
      </c>
      <c r="BZ21" s="49">
        <v>57649.1</v>
      </c>
      <c r="CA21" s="49">
        <v>57649.1</v>
      </c>
      <c r="CB21" s="49">
        <v>28824.6</v>
      </c>
    </row>
    <row r="22" spans="1:80" ht="17.25" customHeight="1">
      <c r="A22" s="33">
        <v>16</v>
      </c>
      <c r="B22" s="34" t="s">
        <v>19</v>
      </c>
      <c r="C22" s="29">
        <f t="shared" si="5"/>
        <v>712692.89999999991</v>
      </c>
      <c r="D22" s="29">
        <f t="shared" si="6"/>
        <v>752054</v>
      </c>
      <c r="E22" s="29">
        <f t="shared" si="7"/>
        <v>323295.49999999988</v>
      </c>
      <c r="F22" s="29">
        <v>2</v>
      </c>
      <c r="G22" s="29">
        <v>2</v>
      </c>
      <c r="H22" s="49">
        <v>2</v>
      </c>
      <c r="I22" s="49">
        <v>129.4</v>
      </c>
      <c r="J22" s="49">
        <v>129.4</v>
      </c>
      <c r="K22" s="49">
        <v>129.4</v>
      </c>
      <c r="L22" s="49">
        <v>2458.9</v>
      </c>
      <c r="M22" s="49">
        <v>2458.9</v>
      </c>
      <c r="N22" s="49">
        <v>1049.7</v>
      </c>
      <c r="O22" s="49"/>
      <c r="P22" s="49"/>
      <c r="Q22" s="49"/>
      <c r="R22" s="49"/>
      <c r="S22" s="49"/>
      <c r="T22" s="49"/>
      <c r="U22" s="49">
        <v>3707.5</v>
      </c>
      <c r="V22" s="49">
        <v>3940</v>
      </c>
      <c r="W22" s="49">
        <v>0</v>
      </c>
      <c r="X22" s="29">
        <v>4.8</v>
      </c>
      <c r="Y22" s="29">
        <v>4.8</v>
      </c>
      <c r="Z22" s="49">
        <v>2</v>
      </c>
      <c r="AA22" s="49"/>
      <c r="AB22" s="49"/>
      <c r="AC22" s="49"/>
      <c r="AD22" s="49">
        <v>18260.400000000001</v>
      </c>
      <c r="AE22" s="49">
        <v>19405.8</v>
      </c>
      <c r="AF22" s="49">
        <v>2648.9</v>
      </c>
      <c r="AG22" s="49"/>
      <c r="AH22" s="49"/>
      <c r="AI22" s="49"/>
      <c r="AJ22" s="49">
        <v>1929.4</v>
      </c>
      <c r="AK22" s="49">
        <v>1999.6</v>
      </c>
      <c r="AL22" s="49">
        <v>704.7</v>
      </c>
      <c r="AM22" s="49">
        <v>89.7</v>
      </c>
      <c r="AN22" s="49">
        <v>89.7</v>
      </c>
      <c r="AO22" s="49">
        <v>36</v>
      </c>
      <c r="AP22" s="49">
        <v>1842.4</v>
      </c>
      <c r="AQ22" s="49">
        <v>1842.4</v>
      </c>
      <c r="AR22" s="49">
        <v>801.6</v>
      </c>
      <c r="AS22" s="49">
        <v>959.1</v>
      </c>
      <c r="AT22" s="49">
        <v>959.1</v>
      </c>
      <c r="AU22" s="49">
        <v>468.3</v>
      </c>
      <c r="AV22" s="49">
        <v>181866.5</v>
      </c>
      <c r="AW22" s="49">
        <v>181866.5</v>
      </c>
      <c r="AX22" s="49">
        <v>52865.599999999999</v>
      </c>
      <c r="AY22" s="49">
        <v>380305</v>
      </c>
      <c r="AZ22" s="49">
        <v>418575.8</v>
      </c>
      <c r="BA22" s="49">
        <v>206433.4</v>
      </c>
      <c r="BB22" s="49">
        <v>9977.1</v>
      </c>
      <c r="BC22" s="49">
        <v>9977.1</v>
      </c>
      <c r="BD22" s="49">
        <v>3733.1</v>
      </c>
      <c r="BE22" s="49">
        <v>300</v>
      </c>
      <c r="BF22" s="49"/>
      <c r="BG22" s="49"/>
      <c r="BH22" s="49">
        <v>98.7</v>
      </c>
      <c r="BI22" s="49">
        <v>98.7</v>
      </c>
      <c r="BJ22" s="49">
        <v>0</v>
      </c>
      <c r="BK22" s="49">
        <v>255.7</v>
      </c>
      <c r="BL22" s="49">
        <v>255.7</v>
      </c>
      <c r="BM22" s="49">
        <v>0</v>
      </c>
      <c r="BN22" s="49">
        <v>1453.4</v>
      </c>
      <c r="BO22" s="49">
        <v>1453.4</v>
      </c>
      <c r="BP22" s="49">
        <v>247.3</v>
      </c>
      <c r="BQ22" s="49">
        <v>255.3</v>
      </c>
      <c r="BR22" s="49"/>
      <c r="BS22" s="49"/>
      <c r="BT22" s="49">
        <v>1073.5999999999999</v>
      </c>
      <c r="BU22" s="49">
        <v>1258.8</v>
      </c>
      <c r="BV22" s="49">
        <v>307.3</v>
      </c>
      <c r="BW22" s="49">
        <v>3052.7</v>
      </c>
      <c r="BX22" s="49">
        <v>3065</v>
      </c>
      <c r="BY22" s="49">
        <v>1530.6</v>
      </c>
      <c r="BZ22" s="49">
        <v>104671.3</v>
      </c>
      <c r="CA22" s="49">
        <v>104671.3</v>
      </c>
      <c r="CB22" s="49">
        <v>52335.6</v>
      </c>
    </row>
    <row r="23" spans="1:80" s="2" customFormat="1" ht="17.25" customHeight="1">
      <c r="A23" s="33">
        <v>17</v>
      </c>
      <c r="B23" s="34" t="s">
        <v>20</v>
      </c>
      <c r="C23" s="29">
        <f t="shared" si="5"/>
        <v>154180.59999999998</v>
      </c>
      <c r="D23" s="29">
        <f t="shared" si="6"/>
        <v>160157.00000000003</v>
      </c>
      <c r="E23" s="29">
        <f t="shared" si="7"/>
        <v>88630.399999999994</v>
      </c>
      <c r="F23" s="29">
        <v>2.1</v>
      </c>
      <c r="G23" s="29">
        <v>2.1</v>
      </c>
      <c r="H23" s="49">
        <v>2.1</v>
      </c>
      <c r="I23" s="49">
        <v>24.2</v>
      </c>
      <c r="J23" s="49">
        <v>24.2</v>
      </c>
      <c r="K23" s="49">
        <v>24.2</v>
      </c>
      <c r="L23" s="49">
        <v>1317.3</v>
      </c>
      <c r="M23" s="49">
        <v>1317.3</v>
      </c>
      <c r="N23" s="49">
        <v>650</v>
      </c>
      <c r="O23" s="49"/>
      <c r="P23" s="49"/>
      <c r="Q23" s="49"/>
      <c r="R23" s="49"/>
      <c r="S23" s="49"/>
      <c r="T23" s="49"/>
      <c r="U23" s="49"/>
      <c r="V23" s="49"/>
      <c r="W23" s="49"/>
      <c r="X23" s="29">
        <v>1.9</v>
      </c>
      <c r="Y23" s="29">
        <v>1.9</v>
      </c>
      <c r="Z23" s="49">
        <v>0.8</v>
      </c>
      <c r="AA23" s="49"/>
      <c r="AB23" s="49"/>
      <c r="AC23" s="49"/>
      <c r="AD23" s="49">
        <v>2809.3</v>
      </c>
      <c r="AE23" s="49">
        <v>5811.2</v>
      </c>
      <c r="AF23" s="49">
        <v>3019.2</v>
      </c>
      <c r="AG23" s="49"/>
      <c r="AH23" s="49"/>
      <c r="AI23" s="49"/>
      <c r="AJ23" s="49">
        <v>623.70000000000005</v>
      </c>
      <c r="AK23" s="49">
        <v>623.70000000000005</v>
      </c>
      <c r="AL23" s="49">
        <v>292.60000000000002</v>
      </c>
      <c r="AM23" s="49">
        <v>60.1</v>
      </c>
      <c r="AN23" s="49">
        <v>60.1</v>
      </c>
      <c r="AO23" s="49">
        <v>24.1</v>
      </c>
      <c r="AP23" s="49">
        <v>566.9</v>
      </c>
      <c r="AQ23" s="49">
        <v>566.9</v>
      </c>
      <c r="AR23" s="49">
        <v>277.2</v>
      </c>
      <c r="AS23" s="49">
        <v>335.4</v>
      </c>
      <c r="AT23" s="49">
        <v>335.4</v>
      </c>
      <c r="AU23" s="49">
        <v>139.80000000000001</v>
      </c>
      <c r="AV23" s="49">
        <v>23422.3</v>
      </c>
      <c r="AW23" s="49">
        <v>23422.3</v>
      </c>
      <c r="AX23" s="49">
        <v>10457.799999999999</v>
      </c>
      <c r="AY23" s="49">
        <v>100709.8</v>
      </c>
      <c r="AZ23" s="49">
        <v>103405.8</v>
      </c>
      <c r="BA23" s="49">
        <v>61990.5</v>
      </c>
      <c r="BB23" s="49">
        <v>3103.7</v>
      </c>
      <c r="BC23" s="49">
        <v>3103.7</v>
      </c>
      <c r="BD23" s="49">
        <v>1199</v>
      </c>
      <c r="BE23" s="49"/>
      <c r="BF23" s="49">
        <v>300</v>
      </c>
      <c r="BG23" s="49">
        <v>0</v>
      </c>
      <c r="BH23" s="49"/>
      <c r="BI23" s="49"/>
      <c r="BJ23" s="49"/>
      <c r="BK23" s="49"/>
      <c r="BL23" s="49"/>
      <c r="BM23" s="49"/>
      <c r="BN23" s="49">
        <v>173.7</v>
      </c>
      <c r="BO23" s="49">
        <v>173.7</v>
      </c>
      <c r="BP23" s="49">
        <v>43.1</v>
      </c>
      <c r="BQ23" s="49">
        <v>176.8</v>
      </c>
      <c r="BR23" s="49"/>
      <c r="BS23" s="49"/>
      <c r="BT23" s="49">
        <v>49.8</v>
      </c>
      <c r="BU23" s="49">
        <v>201.2</v>
      </c>
      <c r="BV23" s="49">
        <v>107.2</v>
      </c>
      <c r="BW23" s="49">
        <v>986.3</v>
      </c>
      <c r="BX23" s="49">
        <v>990.2</v>
      </c>
      <c r="BY23" s="49">
        <v>494.4</v>
      </c>
      <c r="BZ23" s="49">
        <v>19817.3</v>
      </c>
      <c r="CA23" s="49">
        <v>19817.3</v>
      </c>
      <c r="CB23" s="49">
        <v>9908.4</v>
      </c>
    </row>
    <row r="24" spans="1:80" ht="17.25" customHeight="1">
      <c r="A24" s="33">
        <v>18</v>
      </c>
      <c r="B24" s="34" t="s">
        <v>21</v>
      </c>
      <c r="C24" s="29">
        <f t="shared" si="5"/>
        <v>70337.400000000009</v>
      </c>
      <c r="D24" s="29">
        <f t="shared" si="6"/>
        <v>70353.399999999994</v>
      </c>
      <c r="E24" s="29">
        <f t="shared" si="7"/>
        <v>43736.7</v>
      </c>
      <c r="F24" s="29">
        <v>0.2</v>
      </c>
      <c r="G24" s="29">
        <v>0.2</v>
      </c>
      <c r="H24" s="49">
        <v>0</v>
      </c>
      <c r="I24" s="49">
        <v>18.600000000000001</v>
      </c>
      <c r="J24" s="49">
        <v>18.600000000000001</v>
      </c>
      <c r="K24" s="49">
        <v>18.600000000000001</v>
      </c>
      <c r="L24" s="49">
        <v>0</v>
      </c>
      <c r="M24" s="49"/>
      <c r="N24" s="49"/>
      <c r="O24" s="49"/>
      <c r="P24" s="49"/>
      <c r="Q24" s="49"/>
      <c r="R24" s="49"/>
      <c r="S24" s="49"/>
      <c r="T24" s="49"/>
      <c r="U24" s="49"/>
      <c r="V24" s="49"/>
      <c r="W24" s="49"/>
      <c r="X24" s="29">
        <v>0.9</v>
      </c>
      <c r="Y24" s="29">
        <v>0.9</v>
      </c>
      <c r="Z24" s="49">
        <v>0</v>
      </c>
      <c r="AA24" s="49"/>
      <c r="AB24" s="49"/>
      <c r="AC24" s="49"/>
      <c r="AD24" s="49">
        <v>1404.6</v>
      </c>
      <c r="AE24" s="49">
        <v>1324.4</v>
      </c>
      <c r="AF24" s="49">
        <v>0</v>
      </c>
      <c r="AG24" s="49"/>
      <c r="AH24" s="49"/>
      <c r="AI24" s="49"/>
      <c r="AJ24" s="49">
        <v>335.4</v>
      </c>
      <c r="AK24" s="49">
        <v>400.3</v>
      </c>
      <c r="AL24" s="49">
        <v>139.69999999999999</v>
      </c>
      <c r="AM24" s="49">
        <v>60.1</v>
      </c>
      <c r="AN24" s="49">
        <v>71.7</v>
      </c>
      <c r="AO24" s="49">
        <v>23.5</v>
      </c>
      <c r="AP24" s="49">
        <v>425.2</v>
      </c>
      <c r="AQ24" s="49">
        <v>425.2</v>
      </c>
      <c r="AR24" s="49">
        <v>166.1</v>
      </c>
      <c r="AS24" s="49">
        <v>335.4</v>
      </c>
      <c r="AT24" s="49">
        <v>400.3</v>
      </c>
      <c r="AU24" s="49">
        <v>128.5</v>
      </c>
      <c r="AV24" s="49">
        <v>0</v>
      </c>
      <c r="AW24" s="49">
        <v>0</v>
      </c>
      <c r="AX24" s="49">
        <v>0</v>
      </c>
      <c r="AY24" s="49">
        <v>65532.1</v>
      </c>
      <c r="AZ24" s="49">
        <v>65532.1</v>
      </c>
      <c r="BA24" s="49">
        <v>42487</v>
      </c>
      <c r="BB24" s="49">
        <v>1360.5</v>
      </c>
      <c r="BC24" s="49">
        <v>1360.5</v>
      </c>
      <c r="BD24" s="49">
        <v>536</v>
      </c>
      <c r="BE24" s="49"/>
      <c r="BF24" s="49"/>
      <c r="BG24" s="49"/>
      <c r="BH24" s="49"/>
      <c r="BI24" s="49"/>
      <c r="BJ24" s="49"/>
      <c r="BK24" s="49"/>
      <c r="BL24" s="49"/>
      <c r="BM24" s="49"/>
      <c r="BN24" s="49">
        <v>133.19999999999999</v>
      </c>
      <c r="BO24" s="49">
        <v>133.19999999999999</v>
      </c>
      <c r="BP24" s="49">
        <v>41.2</v>
      </c>
      <c r="BQ24" s="49">
        <v>78.599999999999994</v>
      </c>
      <c r="BR24" s="49"/>
      <c r="BS24" s="49"/>
      <c r="BT24" s="49">
        <v>182.8</v>
      </c>
      <c r="BU24" s="49">
        <v>214.4</v>
      </c>
      <c r="BV24" s="49">
        <v>0</v>
      </c>
      <c r="BW24" s="49">
        <v>469.8</v>
      </c>
      <c r="BX24" s="49">
        <v>471.6</v>
      </c>
      <c r="BY24" s="49">
        <v>196.1</v>
      </c>
      <c r="BZ24" s="49"/>
      <c r="CA24" s="49"/>
      <c r="CB24" s="49"/>
    </row>
    <row r="25" spans="1:80" ht="17.25" customHeight="1">
      <c r="A25" s="33">
        <v>19</v>
      </c>
      <c r="B25" s="34" t="s">
        <v>22</v>
      </c>
      <c r="C25" s="29">
        <f t="shared" si="5"/>
        <v>279436.09999999998</v>
      </c>
      <c r="D25" s="29">
        <f t="shared" si="6"/>
        <v>289623.19999999995</v>
      </c>
      <c r="E25" s="29">
        <f t="shared" si="7"/>
        <v>167033.30000000002</v>
      </c>
      <c r="F25" s="29">
        <v>2.7</v>
      </c>
      <c r="G25" s="29">
        <v>2.7</v>
      </c>
      <c r="H25" s="49">
        <v>1.5</v>
      </c>
      <c r="I25" s="49">
        <v>91.2</v>
      </c>
      <c r="J25" s="49">
        <v>91.2</v>
      </c>
      <c r="K25" s="49">
        <v>91.2</v>
      </c>
      <c r="L25" s="49">
        <v>1345.7</v>
      </c>
      <c r="M25" s="49">
        <v>1345.7</v>
      </c>
      <c r="N25" s="49">
        <v>636</v>
      </c>
      <c r="O25" s="49">
        <v>4.3</v>
      </c>
      <c r="P25" s="49">
        <v>4.3</v>
      </c>
      <c r="Q25" s="49"/>
      <c r="R25" s="49">
        <v>250</v>
      </c>
      <c r="S25" s="49">
        <v>250</v>
      </c>
      <c r="T25" s="49">
        <v>0</v>
      </c>
      <c r="U25" s="49"/>
      <c r="V25" s="49"/>
      <c r="W25" s="49"/>
      <c r="X25" s="29">
        <v>2.8</v>
      </c>
      <c r="Y25" s="29">
        <v>2.8</v>
      </c>
      <c r="Z25" s="49">
        <v>0</v>
      </c>
      <c r="AA25" s="49"/>
      <c r="AB25" s="49"/>
      <c r="AC25" s="49"/>
      <c r="AD25" s="49">
        <v>7771.6</v>
      </c>
      <c r="AE25" s="49">
        <v>12044.9</v>
      </c>
      <c r="AF25" s="49">
        <v>8842.7999999999993</v>
      </c>
      <c r="AG25" s="49"/>
      <c r="AH25" s="49"/>
      <c r="AI25" s="49"/>
      <c r="AJ25" s="49">
        <v>889.8</v>
      </c>
      <c r="AK25" s="49">
        <v>960</v>
      </c>
      <c r="AL25" s="49">
        <v>314.8</v>
      </c>
      <c r="AM25" s="49">
        <v>89.7</v>
      </c>
      <c r="AN25" s="49">
        <v>89.7</v>
      </c>
      <c r="AO25" s="49">
        <v>35.1</v>
      </c>
      <c r="AP25" s="49">
        <v>708.6</v>
      </c>
      <c r="AQ25" s="49">
        <v>708.6</v>
      </c>
      <c r="AR25" s="49">
        <v>299.8</v>
      </c>
      <c r="AS25" s="49">
        <v>335.4</v>
      </c>
      <c r="AT25" s="49">
        <v>335.4</v>
      </c>
      <c r="AU25" s="49">
        <v>142.80000000000001</v>
      </c>
      <c r="AV25" s="49">
        <v>50506.2</v>
      </c>
      <c r="AW25" s="49">
        <v>50506.2</v>
      </c>
      <c r="AX25" s="49">
        <v>28690.3</v>
      </c>
      <c r="AY25" s="49">
        <v>172382.2</v>
      </c>
      <c r="AZ25" s="49">
        <v>178266.8</v>
      </c>
      <c r="BA25" s="49">
        <v>106134.6</v>
      </c>
      <c r="BB25" s="49">
        <v>2380.9</v>
      </c>
      <c r="BC25" s="49">
        <v>2380.9</v>
      </c>
      <c r="BD25" s="49">
        <v>868.1</v>
      </c>
      <c r="BE25" s="49">
        <v>300</v>
      </c>
      <c r="BF25" s="49">
        <v>300</v>
      </c>
      <c r="BG25" s="49">
        <v>0</v>
      </c>
      <c r="BH25" s="49"/>
      <c r="BI25" s="49"/>
      <c r="BJ25" s="49"/>
      <c r="BK25" s="49"/>
      <c r="BL25" s="49"/>
      <c r="BM25" s="49"/>
      <c r="BN25" s="49">
        <v>235.8</v>
      </c>
      <c r="BO25" s="49">
        <v>235.8</v>
      </c>
      <c r="BP25" s="49">
        <v>68</v>
      </c>
      <c r="BQ25" s="49">
        <v>117.9</v>
      </c>
      <c r="BR25" s="49"/>
      <c r="BS25" s="49"/>
      <c r="BT25" s="49">
        <v>409.4</v>
      </c>
      <c r="BU25" s="49">
        <v>479.9</v>
      </c>
      <c r="BV25" s="49">
        <v>100</v>
      </c>
      <c r="BW25" s="49">
        <v>1596.8</v>
      </c>
      <c r="BX25" s="49">
        <v>1603.2</v>
      </c>
      <c r="BY25" s="49">
        <v>800.7</v>
      </c>
      <c r="BZ25" s="49">
        <v>40015.1</v>
      </c>
      <c r="CA25" s="49">
        <v>40015.1</v>
      </c>
      <c r="CB25" s="49">
        <v>20007.599999999999</v>
      </c>
    </row>
    <row r="26" spans="1:80" ht="17.25" customHeight="1">
      <c r="A26" s="33">
        <v>20</v>
      </c>
      <c r="B26" s="34" t="s">
        <v>23</v>
      </c>
      <c r="C26" s="29">
        <f t="shared" si="5"/>
        <v>188596.69999999998</v>
      </c>
      <c r="D26" s="29">
        <f t="shared" si="6"/>
        <v>196558.80000000002</v>
      </c>
      <c r="E26" s="29">
        <f t="shared" si="7"/>
        <v>118281.7</v>
      </c>
      <c r="F26" s="29">
        <v>0.5</v>
      </c>
      <c r="G26" s="29">
        <v>0.5</v>
      </c>
      <c r="H26" s="49">
        <v>0.5</v>
      </c>
      <c r="I26" s="49">
        <v>28.4</v>
      </c>
      <c r="J26" s="49">
        <v>28.4</v>
      </c>
      <c r="K26" s="49">
        <v>28.4</v>
      </c>
      <c r="L26" s="49">
        <v>1701.7</v>
      </c>
      <c r="M26" s="49">
        <v>1701.7</v>
      </c>
      <c r="N26" s="49">
        <v>920</v>
      </c>
      <c r="O26" s="49"/>
      <c r="P26" s="49"/>
      <c r="Q26" s="49"/>
      <c r="R26" s="49"/>
      <c r="S26" s="49"/>
      <c r="T26" s="49"/>
      <c r="U26" s="49"/>
      <c r="V26" s="49"/>
      <c r="W26" s="49"/>
      <c r="X26" s="29">
        <v>1.6</v>
      </c>
      <c r="Y26" s="29">
        <v>1.6</v>
      </c>
      <c r="Z26" s="49">
        <v>0</v>
      </c>
      <c r="AA26" s="49"/>
      <c r="AB26" s="49"/>
      <c r="AC26" s="49"/>
      <c r="AD26" s="49">
        <v>2809.3</v>
      </c>
      <c r="AE26" s="49">
        <v>5297.8</v>
      </c>
      <c r="AF26" s="49">
        <v>2306.1999999999998</v>
      </c>
      <c r="AG26" s="49"/>
      <c r="AH26" s="49"/>
      <c r="AI26" s="49"/>
      <c r="AJ26" s="49">
        <v>889.8</v>
      </c>
      <c r="AK26" s="49">
        <v>960</v>
      </c>
      <c r="AL26" s="49">
        <v>327.39999999999998</v>
      </c>
      <c r="AM26" s="49">
        <v>60.1</v>
      </c>
      <c r="AN26" s="49">
        <v>60.1</v>
      </c>
      <c r="AO26" s="49">
        <v>11.7</v>
      </c>
      <c r="AP26" s="49">
        <v>907</v>
      </c>
      <c r="AQ26" s="49">
        <v>907</v>
      </c>
      <c r="AR26" s="49">
        <v>315.60000000000002</v>
      </c>
      <c r="AS26" s="49">
        <v>335.4</v>
      </c>
      <c r="AT26" s="49">
        <v>335.4</v>
      </c>
      <c r="AU26" s="49">
        <v>154.19999999999999</v>
      </c>
      <c r="AV26" s="49">
        <v>16339.2</v>
      </c>
      <c r="AW26" s="49">
        <v>16339.2</v>
      </c>
      <c r="AX26" s="49">
        <v>9501.9</v>
      </c>
      <c r="AY26" s="49">
        <v>133082.79999999999</v>
      </c>
      <c r="AZ26" s="49">
        <v>138645.6</v>
      </c>
      <c r="BA26" s="49">
        <v>89011.1</v>
      </c>
      <c r="BB26" s="49">
        <v>3670.5</v>
      </c>
      <c r="BC26" s="49">
        <v>3670.5</v>
      </c>
      <c r="BD26" s="49">
        <v>1429.2</v>
      </c>
      <c r="BE26" s="49"/>
      <c r="BF26" s="49"/>
      <c r="BG26" s="49"/>
      <c r="BH26" s="49"/>
      <c r="BI26" s="49"/>
      <c r="BJ26" s="49"/>
      <c r="BK26" s="49"/>
      <c r="BL26" s="49"/>
      <c r="BM26" s="49"/>
      <c r="BN26" s="49">
        <v>406.8</v>
      </c>
      <c r="BO26" s="49">
        <v>406.8</v>
      </c>
      <c r="BP26" s="49">
        <v>146.9</v>
      </c>
      <c r="BQ26" s="49">
        <v>176.8</v>
      </c>
      <c r="BR26" s="49"/>
      <c r="BS26" s="49"/>
      <c r="BT26" s="49">
        <v>62</v>
      </c>
      <c r="BU26" s="49">
        <v>72.599999999999994</v>
      </c>
      <c r="BV26" s="49">
        <v>64.3</v>
      </c>
      <c r="BW26" s="49">
        <v>1690.7</v>
      </c>
      <c r="BX26" s="49">
        <v>1697.5</v>
      </c>
      <c r="BY26" s="49">
        <v>847.5</v>
      </c>
      <c r="BZ26" s="49">
        <v>26434.1</v>
      </c>
      <c r="CA26" s="49">
        <v>26434.1</v>
      </c>
      <c r="CB26" s="49">
        <v>13216.8</v>
      </c>
    </row>
    <row r="27" spans="1:80" ht="17.25" customHeight="1">
      <c r="A27" s="33">
        <v>21</v>
      </c>
      <c r="B27" s="34" t="s">
        <v>24</v>
      </c>
      <c r="C27" s="29">
        <f t="shared" si="5"/>
        <v>180273.00000000003</v>
      </c>
      <c r="D27" s="29">
        <f t="shared" si="6"/>
        <v>185409.30000000002</v>
      </c>
      <c r="E27" s="29">
        <f t="shared" si="7"/>
        <v>104071.09999999998</v>
      </c>
      <c r="F27" s="29">
        <v>0.8</v>
      </c>
      <c r="G27" s="29">
        <v>0.8</v>
      </c>
      <c r="H27" s="49">
        <v>0.8</v>
      </c>
      <c r="I27" s="49">
        <v>25.4</v>
      </c>
      <c r="J27" s="49">
        <v>25.4</v>
      </c>
      <c r="K27" s="49">
        <v>25.4</v>
      </c>
      <c r="L27" s="49">
        <v>1327.8</v>
      </c>
      <c r="M27" s="49">
        <v>1327.8</v>
      </c>
      <c r="N27" s="49">
        <v>592</v>
      </c>
      <c r="O27" s="49"/>
      <c r="P27" s="49"/>
      <c r="Q27" s="49"/>
      <c r="R27" s="49"/>
      <c r="S27" s="49"/>
      <c r="T27" s="49"/>
      <c r="U27" s="49"/>
      <c r="V27" s="49"/>
      <c r="W27" s="49"/>
      <c r="X27" s="29">
        <v>1.3</v>
      </c>
      <c r="Y27" s="29">
        <v>1.3</v>
      </c>
      <c r="Z27" s="49">
        <v>0.5</v>
      </c>
      <c r="AA27" s="49"/>
      <c r="AB27" s="49"/>
      <c r="AC27" s="49"/>
      <c r="AD27" s="49">
        <v>4213.8999999999996</v>
      </c>
      <c r="AE27" s="49">
        <v>9486.7999999999993</v>
      </c>
      <c r="AF27" s="49">
        <v>5695.6</v>
      </c>
      <c r="AG27" s="49"/>
      <c r="AH27" s="49"/>
      <c r="AI27" s="49"/>
      <c r="AJ27" s="49">
        <v>623.70000000000005</v>
      </c>
      <c r="AK27" s="49">
        <v>623.70000000000005</v>
      </c>
      <c r="AL27" s="49">
        <v>267.10000000000002</v>
      </c>
      <c r="AM27" s="49">
        <v>60.1</v>
      </c>
      <c r="AN27" s="49">
        <v>60.1</v>
      </c>
      <c r="AO27" s="49">
        <v>21.2</v>
      </c>
      <c r="AP27" s="49">
        <v>720.9</v>
      </c>
      <c r="AQ27" s="49">
        <v>720.9</v>
      </c>
      <c r="AR27" s="49">
        <v>293</v>
      </c>
      <c r="AS27" s="49">
        <v>335.4</v>
      </c>
      <c r="AT27" s="49">
        <v>335.4</v>
      </c>
      <c r="AU27" s="49">
        <v>105.5</v>
      </c>
      <c r="AV27" s="49">
        <v>33308</v>
      </c>
      <c r="AW27" s="49">
        <v>33308</v>
      </c>
      <c r="AX27" s="49">
        <v>11929.5</v>
      </c>
      <c r="AY27" s="49">
        <v>111653.6</v>
      </c>
      <c r="AZ27" s="49">
        <v>111653.6</v>
      </c>
      <c r="BA27" s="49">
        <v>71479.199999999997</v>
      </c>
      <c r="BB27" s="49">
        <v>3344.6</v>
      </c>
      <c r="BC27" s="49">
        <v>3344.6</v>
      </c>
      <c r="BD27" s="49">
        <v>1548.7</v>
      </c>
      <c r="BE27" s="49"/>
      <c r="BF27" s="49"/>
      <c r="BG27" s="49"/>
      <c r="BH27" s="49"/>
      <c r="BI27" s="49"/>
      <c r="BJ27" s="49"/>
      <c r="BK27" s="49"/>
      <c r="BL27" s="49"/>
      <c r="BM27" s="49"/>
      <c r="BN27" s="49">
        <v>72</v>
      </c>
      <c r="BO27" s="49">
        <v>72</v>
      </c>
      <c r="BP27" s="49">
        <v>10.9</v>
      </c>
      <c r="BQ27" s="49">
        <v>176.8</v>
      </c>
      <c r="BR27" s="49"/>
      <c r="BS27" s="49"/>
      <c r="BT27" s="49">
        <v>208.3</v>
      </c>
      <c r="BU27" s="49">
        <v>244.1</v>
      </c>
      <c r="BV27" s="49">
        <v>0</v>
      </c>
      <c r="BW27" s="49">
        <v>1080.2</v>
      </c>
      <c r="BX27" s="49">
        <v>1084.5999999999999</v>
      </c>
      <c r="BY27" s="49">
        <v>541.5</v>
      </c>
      <c r="BZ27" s="49">
        <v>23120.2</v>
      </c>
      <c r="CA27" s="49">
        <v>23120.2</v>
      </c>
      <c r="CB27" s="49">
        <v>11560.2</v>
      </c>
    </row>
    <row r="28" spans="1:80" ht="18" customHeight="1">
      <c r="A28" s="33"/>
      <c r="B28" s="36" t="s">
        <v>101</v>
      </c>
      <c r="C28" s="32">
        <f>SUM(C29:C33)</f>
        <v>7741154.6000000006</v>
      </c>
      <c r="D28" s="32">
        <f t="shared" ref="D28:CB28" si="8">SUM(D29:D33)</f>
        <v>8054865.9000000004</v>
      </c>
      <c r="E28" s="32">
        <f t="shared" si="8"/>
        <v>4182515.5000000005</v>
      </c>
      <c r="F28" s="32">
        <f t="shared" si="8"/>
        <v>1396.8</v>
      </c>
      <c r="G28" s="32">
        <f t="shared" si="8"/>
        <v>1396.8</v>
      </c>
      <c r="H28" s="32">
        <f t="shared" si="8"/>
        <v>507.40000000000003</v>
      </c>
      <c r="I28" s="32">
        <f t="shared" si="8"/>
        <v>1597</v>
      </c>
      <c r="J28" s="32">
        <f t="shared" si="8"/>
        <v>1597</v>
      </c>
      <c r="K28" s="32">
        <f t="shared" si="8"/>
        <v>1545.6</v>
      </c>
      <c r="L28" s="32">
        <f t="shared" si="8"/>
        <v>26228.7</v>
      </c>
      <c r="M28" s="32">
        <f t="shared" si="8"/>
        <v>26228.7</v>
      </c>
      <c r="N28" s="32">
        <f t="shared" si="8"/>
        <v>12285.4</v>
      </c>
      <c r="O28" s="32">
        <f t="shared" si="8"/>
        <v>9.8000000000000007</v>
      </c>
      <c r="P28" s="32">
        <f t="shared" si="8"/>
        <v>9.8000000000000007</v>
      </c>
      <c r="Q28" s="32">
        <f t="shared" si="8"/>
        <v>0</v>
      </c>
      <c r="R28" s="32">
        <f t="shared" si="8"/>
        <v>1846.9</v>
      </c>
      <c r="S28" s="32">
        <f t="shared" si="8"/>
        <v>2128.8000000000002</v>
      </c>
      <c r="T28" s="32">
        <f t="shared" si="8"/>
        <v>0</v>
      </c>
      <c r="U28" s="32">
        <f t="shared" si="8"/>
        <v>68697.599999999991</v>
      </c>
      <c r="V28" s="32">
        <f t="shared" si="8"/>
        <v>88652.900000000009</v>
      </c>
      <c r="W28" s="32">
        <f t="shared" si="8"/>
        <v>4771.7</v>
      </c>
      <c r="X28" s="32">
        <f t="shared" si="8"/>
        <v>74</v>
      </c>
      <c r="Y28" s="32">
        <f t="shared" si="8"/>
        <v>74</v>
      </c>
      <c r="Z28" s="32">
        <f t="shared" si="8"/>
        <v>14.2</v>
      </c>
      <c r="AA28" s="32">
        <f t="shared" si="8"/>
        <v>2139.5</v>
      </c>
      <c r="AB28" s="32">
        <f t="shared" si="8"/>
        <v>2399.6</v>
      </c>
      <c r="AC28" s="32">
        <f t="shared" si="8"/>
        <v>0</v>
      </c>
      <c r="AD28" s="32">
        <f t="shared" si="8"/>
        <v>198735.19999999998</v>
      </c>
      <c r="AE28" s="32">
        <f t="shared" si="8"/>
        <v>249733.4</v>
      </c>
      <c r="AF28" s="32">
        <f t="shared" si="8"/>
        <v>43437.4</v>
      </c>
      <c r="AG28" s="32">
        <f t="shared" si="8"/>
        <v>22.6</v>
      </c>
      <c r="AH28" s="32">
        <f t="shared" si="8"/>
        <v>22.6</v>
      </c>
      <c r="AI28" s="32">
        <f t="shared" si="8"/>
        <v>0</v>
      </c>
      <c r="AJ28" s="32">
        <f t="shared" si="8"/>
        <v>17989.099999999999</v>
      </c>
      <c r="AK28" s="32">
        <f t="shared" si="8"/>
        <v>18479.899999999998</v>
      </c>
      <c r="AL28" s="32">
        <f t="shared" si="8"/>
        <v>6519.3</v>
      </c>
      <c r="AM28" s="32">
        <f t="shared" si="8"/>
        <v>758</v>
      </c>
      <c r="AN28" s="32">
        <f t="shared" si="8"/>
        <v>758</v>
      </c>
      <c r="AO28" s="32">
        <f t="shared" si="8"/>
        <v>268.5</v>
      </c>
      <c r="AP28" s="32">
        <f t="shared" si="8"/>
        <v>70.900000000000006</v>
      </c>
      <c r="AQ28" s="32">
        <f t="shared" si="8"/>
        <v>70.900000000000006</v>
      </c>
      <c r="AR28" s="32">
        <f t="shared" si="8"/>
        <v>29.3</v>
      </c>
      <c r="AS28" s="32">
        <f t="shared" si="8"/>
        <v>8117.4000000000005</v>
      </c>
      <c r="AT28" s="32">
        <f t="shared" si="8"/>
        <v>8117.4000000000005</v>
      </c>
      <c r="AU28" s="32">
        <f t="shared" si="8"/>
        <v>3102.2</v>
      </c>
      <c r="AV28" s="32">
        <f t="shared" si="8"/>
        <v>3475910.4</v>
      </c>
      <c r="AW28" s="32">
        <f t="shared" si="8"/>
        <v>3475910.4</v>
      </c>
      <c r="AX28" s="32">
        <f t="shared" si="8"/>
        <v>1677265.2999999998</v>
      </c>
      <c r="AY28" s="32">
        <f t="shared" si="8"/>
        <v>3897114.3000000003</v>
      </c>
      <c r="AZ28" s="32">
        <f t="shared" si="8"/>
        <v>4142621</v>
      </c>
      <c r="BA28" s="32">
        <f t="shared" si="8"/>
        <v>2424341.7999999998</v>
      </c>
      <c r="BB28" s="32">
        <f t="shared" si="8"/>
        <v>1176.3</v>
      </c>
      <c r="BC28" s="32">
        <f t="shared" si="8"/>
        <v>1176.3</v>
      </c>
      <c r="BD28" s="32">
        <f t="shared" si="8"/>
        <v>453.2</v>
      </c>
      <c r="BE28" s="32">
        <f t="shared" si="8"/>
        <v>4275</v>
      </c>
      <c r="BF28" s="32">
        <f t="shared" si="8"/>
        <v>3975</v>
      </c>
      <c r="BG28" s="32">
        <f t="shared" si="8"/>
        <v>1594.7</v>
      </c>
      <c r="BH28" s="32">
        <f t="shared" si="8"/>
        <v>246.79999999999998</v>
      </c>
      <c r="BI28" s="32">
        <f t="shared" si="8"/>
        <v>246.79999999999998</v>
      </c>
      <c r="BJ28" s="32">
        <f t="shared" si="8"/>
        <v>38</v>
      </c>
      <c r="BK28" s="32">
        <f t="shared" si="8"/>
        <v>389.59999999999997</v>
      </c>
      <c r="BL28" s="32">
        <f t="shared" si="8"/>
        <v>389.59999999999997</v>
      </c>
      <c r="BM28" s="32">
        <f t="shared" si="8"/>
        <v>0</v>
      </c>
      <c r="BN28" s="32">
        <f t="shared" si="8"/>
        <v>24945.699999999997</v>
      </c>
      <c r="BO28" s="32">
        <f t="shared" si="8"/>
        <v>24945.699999999997</v>
      </c>
      <c r="BP28" s="32">
        <f t="shared" si="8"/>
        <v>5102.5999999999995</v>
      </c>
      <c r="BQ28" s="32">
        <f t="shared" si="8"/>
        <v>4356</v>
      </c>
      <c r="BR28" s="32">
        <f t="shared" si="8"/>
        <v>0</v>
      </c>
      <c r="BS28" s="32">
        <f t="shared" si="8"/>
        <v>0</v>
      </c>
      <c r="BT28" s="32">
        <f t="shared" si="8"/>
        <v>5057</v>
      </c>
      <c r="BU28" s="32">
        <f t="shared" si="8"/>
        <v>5931.3</v>
      </c>
      <c r="BV28" s="32">
        <f t="shared" si="8"/>
        <v>1238.9000000000001</v>
      </c>
      <c r="BW28" s="32">
        <f t="shared" si="8"/>
        <v>0</v>
      </c>
      <c r="BX28" s="32">
        <f t="shared" si="8"/>
        <v>0</v>
      </c>
      <c r="BY28" s="32">
        <f t="shared" si="8"/>
        <v>0</v>
      </c>
      <c r="BZ28" s="32">
        <f t="shared" si="8"/>
        <v>0</v>
      </c>
      <c r="CA28" s="32">
        <f t="shared" si="8"/>
        <v>0</v>
      </c>
      <c r="CB28" s="32">
        <f t="shared" si="8"/>
        <v>0</v>
      </c>
    </row>
    <row r="29" spans="1:80" ht="17.25" customHeight="1">
      <c r="A29" s="33">
        <v>22</v>
      </c>
      <c r="B29" s="34" t="s">
        <v>25</v>
      </c>
      <c r="C29" s="29">
        <f t="shared" ref="C29:C33" si="9">F29+I29+L29+O29+R29+U29+X29+AA29+AD29+AG29+AJ29+AM29+AP29+AS29+AV29+AY29+BB29+BE29+BH29+BK29+BN29+BQ29+BT29+BW29+BZ29</f>
        <v>253741.9</v>
      </c>
      <c r="D29" s="29">
        <f t="shared" ref="D29:D33" si="10">G29+J29+M29+P29+S29+V29+Y29+AB29+AE29+AH29+AK29+AN29+AQ29+AT29+AW29+AZ29+BC29+BF29+BI29+BL29+BO29+BR29+BU29+BX29+CA29</f>
        <v>272619.7</v>
      </c>
      <c r="E29" s="29">
        <f t="shared" ref="E29:E33" si="11">H29+K29+N29+Q29+T29+W29+Z29+AC29+AF29+AI29+AL29+AO29+AR29+AU29+AX29+BA29+BD29+BG29+BJ29+BM29+BP29+BS29+BV29+BY29+CB29</f>
        <v>178103.9</v>
      </c>
      <c r="F29" s="29">
        <v>7.6</v>
      </c>
      <c r="G29" s="29">
        <v>7.6</v>
      </c>
      <c r="H29" s="49">
        <v>6</v>
      </c>
      <c r="I29" s="49">
        <v>44.7</v>
      </c>
      <c r="J29" s="49">
        <v>44.7</v>
      </c>
      <c r="K29" s="49">
        <v>44.7</v>
      </c>
      <c r="L29" s="49">
        <v>2662.8</v>
      </c>
      <c r="M29" s="49">
        <v>2662.8</v>
      </c>
      <c r="N29" s="49">
        <v>1216</v>
      </c>
      <c r="O29" s="49"/>
      <c r="P29" s="49"/>
      <c r="Q29" s="49"/>
      <c r="R29" s="49">
        <v>330</v>
      </c>
      <c r="S29" s="49">
        <v>330</v>
      </c>
      <c r="T29" s="49">
        <v>0</v>
      </c>
      <c r="U29" s="49"/>
      <c r="V29" s="49">
        <v>7224.3</v>
      </c>
      <c r="W29" s="49">
        <v>0</v>
      </c>
      <c r="X29" s="29">
        <v>1.6</v>
      </c>
      <c r="Y29" s="29">
        <v>1.6</v>
      </c>
      <c r="Z29" s="49">
        <v>0.4</v>
      </c>
      <c r="AA29" s="49"/>
      <c r="AB29" s="49"/>
      <c r="AC29" s="49"/>
      <c r="AD29" s="49">
        <v>7023.2</v>
      </c>
      <c r="AE29" s="49">
        <v>10595.6</v>
      </c>
      <c r="AF29" s="49">
        <v>7946.7</v>
      </c>
      <c r="AG29" s="49">
        <v>0.4</v>
      </c>
      <c r="AH29" s="49">
        <v>0.4</v>
      </c>
      <c r="AI29" s="49">
        <v>0</v>
      </c>
      <c r="AJ29" s="49">
        <v>889.8</v>
      </c>
      <c r="AK29" s="49">
        <v>960</v>
      </c>
      <c r="AL29" s="49">
        <v>332.5</v>
      </c>
      <c r="AM29" s="49">
        <v>89.7</v>
      </c>
      <c r="AN29" s="49">
        <v>89.7</v>
      </c>
      <c r="AO29" s="49">
        <v>39.299999999999997</v>
      </c>
      <c r="AP29" s="49"/>
      <c r="AQ29" s="49"/>
      <c r="AR29" s="49"/>
      <c r="AS29" s="49">
        <v>670.8</v>
      </c>
      <c r="AT29" s="49">
        <v>670.8</v>
      </c>
      <c r="AU29" s="49">
        <v>213.5</v>
      </c>
      <c r="AV29" s="49">
        <v>85433.2</v>
      </c>
      <c r="AW29" s="49">
        <v>85433.2</v>
      </c>
      <c r="AX29" s="49">
        <v>62468.2</v>
      </c>
      <c r="AY29" s="49">
        <v>155982</v>
      </c>
      <c r="AZ29" s="49">
        <v>163949</v>
      </c>
      <c r="BA29" s="49">
        <v>105456</v>
      </c>
      <c r="BB29" s="49"/>
      <c r="BC29" s="49"/>
      <c r="BD29" s="49"/>
      <c r="BE29" s="49"/>
      <c r="BF29" s="49">
        <v>300</v>
      </c>
      <c r="BG29" s="49">
        <v>300</v>
      </c>
      <c r="BH29" s="49"/>
      <c r="BI29" s="49"/>
      <c r="BJ29" s="49"/>
      <c r="BK29" s="49"/>
      <c r="BL29" s="49"/>
      <c r="BM29" s="49"/>
      <c r="BN29" s="49">
        <v>221.4</v>
      </c>
      <c r="BO29" s="49">
        <v>221.4</v>
      </c>
      <c r="BP29" s="49">
        <v>80.599999999999994</v>
      </c>
      <c r="BQ29" s="49">
        <v>275</v>
      </c>
      <c r="BR29" s="49"/>
      <c r="BS29" s="49"/>
      <c r="BT29" s="49">
        <v>109.7</v>
      </c>
      <c r="BU29" s="49">
        <v>128.6</v>
      </c>
      <c r="BV29" s="49">
        <v>0</v>
      </c>
      <c r="BW29" s="49"/>
      <c r="BX29" s="49"/>
      <c r="BY29" s="49"/>
      <c r="BZ29" s="49"/>
      <c r="CA29" s="49"/>
      <c r="CB29" s="49"/>
    </row>
    <row r="30" spans="1:80" ht="17.25" customHeight="1">
      <c r="A30" s="33">
        <v>23</v>
      </c>
      <c r="B30" s="34" t="s">
        <v>26</v>
      </c>
      <c r="C30" s="29">
        <f t="shared" si="9"/>
        <v>471264.49999999994</v>
      </c>
      <c r="D30" s="29">
        <f t="shared" si="10"/>
        <v>496168.20000000007</v>
      </c>
      <c r="E30" s="29">
        <f t="shared" si="11"/>
        <v>276279.8</v>
      </c>
      <c r="F30" s="29">
        <v>20.5</v>
      </c>
      <c r="G30" s="29">
        <v>20.5</v>
      </c>
      <c r="H30" s="49">
        <v>12.5</v>
      </c>
      <c r="I30" s="49">
        <v>196.7</v>
      </c>
      <c r="J30" s="49">
        <v>196.7</v>
      </c>
      <c r="K30" s="49">
        <v>196.7</v>
      </c>
      <c r="L30" s="49">
        <v>3918</v>
      </c>
      <c r="M30" s="49">
        <v>3918</v>
      </c>
      <c r="N30" s="49">
        <v>1959</v>
      </c>
      <c r="O30" s="49"/>
      <c r="P30" s="49"/>
      <c r="Q30" s="49"/>
      <c r="R30" s="49"/>
      <c r="S30" s="49"/>
      <c r="T30" s="49"/>
      <c r="U30" s="49"/>
      <c r="V30" s="49"/>
      <c r="W30" s="49"/>
      <c r="X30" s="29">
        <v>7.7</v>
      </c>
      <c r="Y30" s="29">
        <v>7.7</v>
      </c>
      <c r="Z30" s="49">
        <v>0.8</v>
      </c>
      <c r="AA30" s="49"/>
      <c r="AB30" s="49"/>
      <c r="AC30" s="49"/>
      <c r="AD30" s="49">
        <v>7023.2</v>
      </c>
      <c r="AE30" s="49">
        <v>23684.799999999999</v>
      </c>
      <c r="AF30" s="49">
        <v>8276.2999999999993</v>
      </c>
      <c r="AG30" s="49">
        <v>2.2999999999999998</v>
      </c>
      <c r="AH30" s="49">
        <v>2.2999999999999998</v>
      </c>
      <c r="AI30" s="49">
        <v>0</v>
      </c>
      <c r="AJ30" s="49">
        <v>1641.1</v>
      </c>
      <c r="AK30" s="49">
        <v>1711.3</v>
      </c>
      <c r="AL30" s="49">
        <v>685.3</v>
      </c>
      <c r="AM30" s="49">
        <v>89.7</v>
      </c>
      <c r="AN30" s="49">
        <v>89.7</v>
      </c>
      <c r="AO30" s="49">
        <v>31</v>
      </c>
      <c r="AP30" s="49"/>
      <c r="AQ30" s="49"/>
      <c r="AR30" s="49"/>
      <c r="AS30" s="49">
        <v>959.1</v>
      </c>
      <c r="AT30" s="49">
        <v>959.1</v>
      </c>
      <c r="AU30" s="49">
        <v>389.4</v>
      </c>
      <c r="AV30" s="49">
        <v>163027.5</v>
      </c>
      <c r="AW30" s="49">
        <v>163027.5</v>
      </c>
      <c r="AX30" s="49">
        <v>113452.7</v>
      </c>
      <c r="AY30" s="49">
        <v>292628.8</v>
      </c>
      <c r="AZ30" s="49">
        <v>299984.2</v>
      </c>
      <c r="BA30" s="49">
        <v>150149.70000000001</v>
      </c>
      <c r="BB30" s="49"/>
      <c r="BC30" s="49"/>
      <c r="BD30" s="49"/>
      <c r="BE30" s="49"/>
      <c r="BF30" s="49">
        <v>900</v>
      </c>
      <c r="BG30" s="49">
        <v>300</v>
      </c>
      <c r="BH30" s="49"/>
      <c r="BI30" s="49"/>
      <c r="BJ30" s="49"/>
      <c r="BK30" s="49"/>
      <c r="BL30" s="49"/>
      <c r="BM30" s="49"/>
      <c r="BN30" s="49">
        <v>766</v>
      </c>
      <c r="BO30" s="49">
        <v>766</v>
      </c>
      <c r="BP30" s="49">
        <v>233.3</v>
      </c>
      <c r="BQ30" s="49">
        <v>216.1</v>
      </c>
      <c r="BR30" s="49"/>
      <c r="BS30" s="49"/>
      <c r="BT30" s="49">
        <v>767.8</v>
      </c>
      <c r="BU30" s="49">
        <v>900.4</v>
      </c>
      <c r="BV30" s="49">
        <v>593.1</v>
      </c>
      <c r="BW30" s="49"/>
      <c r="BX30" s="49"/>
      <c r="BY30" s="49"/>
      <c r="BZ30" s="49"/>
      <c r="CA30" s="49"/>
      <c r="CB30" s="49"/>
    </row>
    <row r="31" spans="1:80" ht="17.25" customHeight="1">
      <c r="A31" s="33">
        <v>24</v>
      </c>
      <c r="B31" s="34" t="s">
        <v>27</v>
      </c>
      <c r="C31" s="29">
        <f t="shared" si="9"/>
        <v>1265789.8</v>
      </c>
      <c r="D31" s="29">
        <f t="shared" si="10"/>
        <v>1317002.7</v>
      </c>
      <c r="E31" s="29">
        <f t="shared" si="11"/>
        <v>639400</v>
      </c>
      <c r="F31" s="29">
        <v>72.2</v>
      </c>
      <c r="G31" s="29">
        <v>72.2</v>
      </c>
      <c r="H31" s="49">
        <v>19.600000000000001</v>
      </c>
      <c r="I31" s="49">
        <v>268.3</v>
      </c>
      <c r="J31" s="49">
        <v>268.3</v>
      </c>
      <c r="K31" s="49">
        <v>216.9</v>
      </c>
      <c r="L31" s="49">
        <v>3926.5</v>
      </c>
      <c r="M31" s="49">
        <v>3926.5</v>
      </c>
      <c r="N31" s="49">
        <v>2090</v>
      </c>
      <c r="O31" s="49">
        <v>4.3</v>
      </c>
      <c r="P31" s="49">
        <v>4.3</v>
      </c>
      <c r="Q31" s="49">
        <v>0</v>
      </c>
      <c r="R31" s="49"/>
      <c r="S31" s="49"/>
      <c r="T31" s="49"/>
      <c r="U31" s="49">
        <v>5607.4</v>
      </c>
      <c r="V31" s="49">
        <v>5653.6</v>
      </c>
      <c r="W31" s="49">
        <v>0</v>
      </c>
      <c r="X31" s="29">
        <v>15.2</v>
      </c>
      <c r="Y31" s="29">
        <v>15.2</v>
      </c>
      <c r="Z31" s="49">
        <v>0</v>
      </c>
      <c r="AA31" s="49"/>
      <c r="AB31" s="49"/>
      <c r="AC31" s="49"/>
      <c r="AD31" s="49">
        <v>19336</v>
      </c>
      <c r="AE31" s="49">
        <v>25023.1</v>
      </c>
      <c r="AF31" s="49">
        <v>10939.3</v>
      </c>
      <c r="AG31" s="49">
        <v>1.4</v>
      </c>
      <c r="AH31" s="49">
        <v>1.4</v>
      </c>
      <c r="AI31" s="49">
        <v>0</v>
      </c>
      <c r="AJ31" s="49">
        <v>2951.9</v>
      </c>
      <c r="AK31" s="49">
        <v>3022.1</v>
      </c>
      <c r="AL31" s="49">
        <v>695.4</v>
      </c>
      <c r="AM31" s="49">
        <v>149.69999999999999</v>
      </c>
      <c r="AN31" s="49">
        <v>149.69999999999999</v>
      </c>
      <c r="AO31" s="49">
        <v>22.3</v>
      </c>
      <c r="AP31" s="49"/>
      <c r="AQ31" s="49"/>
      <c r="AR31" s="49"/>
      <c r="AS31" s="49">
        <v>1294.5</v>
      </c>
      <c r="AT31" s="49">
        <v>1294.5</v>
      </c>
      <c r="AU31" s="49">
        <v>311.5</v>
      </c>
      <c r="AV31" s="49">
        <v>558418.80000000005</v>
      </c>
      <c r="AW31" s="49">
        <v>558418.80000000005</v>
      </c>
      <c r="AX31" s="49">
        <v>276961.59999999998</v>
      </c>
      <c r="AY31" s="49">
        <v>665306.80000000005</v>
      </c>
      <c r="AZ31" s="49">
        <v>712731.3</v>
      </c>
      <c r="BA31" s="49">
        <v>346753.7</v>
      </c>
      <c r="BB31" s="49"/>
      <c r="BC31" s="49"/>
      <c r="BD31" s="49"/>
      <c r="BE31" s="49">
        <v>1800</v>
      </c>
      <c r="BF31" s="49">
        <v>300</v>
      </c>
      <c r="BG31" s="49">
        <v>300</v>
      </c>
      <c r="BH31" s="49"/>
      <c r="BI31" s="49"/>
      <c r="BJ31" s="49"/>
      <c r="BK31" s="49"/>
      <c r="BL31" s="49"/>
      <c r="BM31" s="49"/>
      <c r="BN31" s="49">
        <v>4914</v>
      </c>
      <c r="BO31" s="49">
        <v>4914</v>
      </c>
      <c r="BP31" s="49">
        <v>1089.7</v>
      </c>
      <c r="BQ31" s="49">
        <v>693</v>
      </c>
      <c r="BR31" s="49"/>
      <c r="BS31" s="49"/>
      <c r="BT31" s="49">
        <v>1029.8</v>
      </c>
      <c r="BU31" s="49">
        <v>1207.7</v>
      </c>
      <c r="BV31" s="49">
        <v>0</v>
      </c>
      <c r="BW31" s="49"/>
      <c r="BX31" s="49"/>
      <c r="BY31" s="49"/>
      <c r="BZ31" s="49"/>
      <c r="CA31" s="49"/>
      <c r="CB31" s="49"/>
    </row>
    <row r="32" spans="1:80" s="2" customFormat="1" ht="17.25" customHeight="1">
      <c r="A32" s="33">
        <v>26</v>
      </c>
      <c r="B32" s="34" t="s">
        <v>28</v>
      </c>
      <c r="C32" s="29">
        <f t="shared" si="9"/>
        <v>5502032.6000000006</v>
      </c>
      <c r="D32" s="29">
        <f t="shared" si="10"/>
        <v>5709951.3000000007</v>
      </c>
      <c r="E32" s="29">
        <f t="shared" si="11"/>
        <v>2941498.7000000007</v>
      </c>
      <c r="F32" s="29">
        <v>1287.9000000000001</v>
      </c>
      <c r="G32" s="29">
        <v>1287.9000000000001</v>
      </c>
      <c r="H32" s="49">
        <v>469.3</v>
      </c>
      <c r="I32" s="49">
        <v>1002.7</v>
      </c>
      <c r="J32" s="49">
        <v>1002.7</v>
      </c>
      <c r="K32" s="49">
        <v>1002.7</v>
      </c>
      <c r="L32" s="49">
        <v>13534.2</v>
      </c>
      <c r="M32" s="49">
        <v>13534.2</v>
      </c>
      <c r="N32" s="49">
        <v>6051.4</v>
      </c>
      <c r="O32" s="49">
        <v>5.5</v>
      </c>
      <c r="P32" s="49">
        <v>5.5</v>
      </c>
      <c r="Q32" s="49">
        <v>0</v>
      </c>
      <c r="R32" s="49">
        <v>1516.9</v>
      </c>
      <c r="S32" s="49">
        <v>1798.8</v>
      </c>
      <c r="T32" s="49">
        <v>0</v>
      </c>
      <c r="U32" s="49">
        <v>60515</v>
      </c>
      <c r="V32" s="49">
        <v>68289.8</v>
      </c>
      <c r="W32" s="49">
        <v>4771.7</v>
      </c>
      <c r="X32" s="29">
        <v>46.7</v>
      </c>
      <c r="Y32" s="29">
        <v>46.7</v>
      </c>
      <c r="Z32" s="49">
        <v>13</v>
      </c>
      <c r="AA32" s="49">
        <v>2139.5</v>
      </c>
      <c r="AB32" s="49">
        <v>2399.6</v>
      </c>
      <c r="AC32" s="49">
        <v>0</v>
      </c>
      <c r="AD32" s="49">
        <v>162543.5</v>
      </c>
      <c r="AE32" s="49">
        <v>183374.5</v>
      </c>
      <c r="AF32" s="49">
        <v>13626.2</v>
      </c>
      <c r="AG32" s="49">
        <v>15.9</v>
      </c>
      <c r="AH32" s="49">
        <v>15.9</v>
      </c>
      <c r="AI32" s="49">
        <v>0</v>
      </c>
      <c r="AJ32" s="49">
        <v>11616.8</v>
      </c>
      <c r="AK32" s="49">
        <v>11826.8</v>
      </c>
      <c r="AL32" s="49">
        <v>4478.3</v>
      </c>
      <c r="AM32" s="49">
        <v>339.2</v>
      </c>
      <c r="AN32" s="49">
        <v>339.2</v>
      </c>
      <c r="AO32" s="49">
        <v>134.5</v>
      </c>
      <c r="AP32" s="49">
        <v>70.900000000000006</v>
      </c>
      <c r="AQ32" s="49">
        <v>70.900000000000006</v>
      </c>
      <c r="AR32" s="49">
        <v>29.3</v>
      </c>
      <c r="AS32" s="49">
        <v>4522.2</v>
      </c>
      <c r="AT32" s="49">
        <v>4522.2</v>
      </c>
      <c r="AU32" s="49">
        <v>1865.3</v>
      </c>
      <c r="AV32" s="49">
        <v>2577167.6</v>
      </c>
      <c r="AW32" s="49">
        <v>2577167.6</v>
      </c>
      <c r="AX32" s="49">
        <v>1158817.3999999999</v>
      </c>
      <c r="AY32" s="49">
        <v>2637271.2000000002</v>
      </c>
      <c r="AZ32" s="49">
        <v>2818431.1</v>
      </c>
      <c r="BA32" s="49">
        <v>1745140.4</v>
      </c>
      <c r="BB32" s="49">
        <v>1176.3</v>
      </c>
      <c r="BC32" s="49">
        <v>1176.3</v>
      </c>
      <c r="BD32" s="49">
        <v>453.2</v>
      </c>
      <c r="BE32" s="49">
        <v>2475</v>
      </c>
      <c r="BF32" s="49">
        <v>2475</v>
      </c>
      <c r="BG32" s="49">
        <v>694.7</v>
      </c>
      <c r="BH32" s="49">
        <v>222.1</v>
      </c>
      <c r="BI32" s="49">
        <v>222.1</v>
      </c>
      <c r="BJ32" s="49">
        <v>25.7</v>
      </c>
      <c r="BK32" s="49">
        <v>348.9</v>
      </c>
      <c r="BL32" s="49">
        <v>348.9</v>
      </c>
      <c r="BM32" s="49">
        <v>0</v>
      </c>
      <c r="BN32" s="49">
        <v>18664.2</v>
      </c>
      <c r="BO32" s="49">
        <v>18664.2</v>
      </c>
      <c r="BP32" s="49">
        <v>3593.7</v>
      </c>
      <c r="BQ32" s="49">
        <v>3034.4</v>
      </c>
      <c r="BR32" s="49"/>
      <c r="BS32" s="49"/>
      <c r="BT32" s="49">
        <v>2516</v>
      </c>
      <c r="BU32" s="49">
        <v>2951.4</v>
      </c>
      <c r="BV32" s="49">
        <v>331.9</v>
      </c>
      <c r="BW32" s="49"/>
      <c r="BX32" s="49"/>
      <c r="BY32" s="49"/>
      <c r="BZ32" s="49"/>
      <c r="CA32" s="49"/>
      <c r="CB32" s="49"/>
    </row>
    <row r="33" spans="1:80" ht="17.25" customHeight="1">
      <c r="A33" s="33">
        <v>25</v>
      </c>
      <c r="B33" s="34" t="s">
        <v>29</v>
      </c>
      <c r="C33" s="29">
        <f t="shared" si="9"/>
        <v>248325.80000000005</v>
      </c>
      <c r="D33" s="29">
        <f t="shared" si="10"/>
        <v>259124.00000000003</v>
      </c>
      <c r="E33" s="29">
        <f t="shared" si="11"/>
        <v>147233.09999999995</v>
      </c>
      <c r="F33" s="29">
        <v>8.6</v>
      </c>
      <c r="G33" s="29">
        <v>8.6</v>
      </c>
      <c r="H33" s="49">
        <v>0</v>
      </c>
      <c r="I33" s="49">
        <v>84.6</v>
      </c>
      <c r="J33" s="49">
        <v>84.6</v>
      </c>
      <c r="K33" s="49">
        <v>84.6</v>
      </c>
      <c r="L33" s="49">
        <v>2187.1999999999998</v>
      </c>
      <c r="M33" s="49">
        <v>2187.1999999999998</v>
      </c>
      <c r="N33" s="49">
        <v>969</v>
      </c>
      <c r="O33" s="49"/>
      <c r="P33" s="49"/>
      <c r="Q33" s="49"/>
      <c r="R33" s="49"/>
      <c r="S33" s="49"/>
      <c r="T33" s="49"/>
      <c r="U33" s="49">
        <v>2575.1999999999998</v>
      </c>
      <c r="V33" s="49">
        <v>7485.2</v>
      </c>
      <c r="W33" s="49">
        <v>0</v>
      </c>
      <c r="X33" s="29">
        <v>2.8</v>
      </c>
      <c r="Y33" s="29">
        <v>2.8</v>
      </c>
      <c r="Z33" s="49">
        <v>0</v>
      </c>
      <c r="AA33" s="49"/>
      <c r="AB33" s="49"/>
      <c r="AC33" s="49"/>
      <c r="AD33" s="49">
        <v>2809.3</v>
      </c>
      <c r="AE33" s="49">
        <v>7055.4</v>
      </c>
      <c r="AF33" s="49">
        <v>2648.9</v>
      </c>
      <c r="AG33" s="49">
        <v>2.6</v>
      </c>
      <c r="AH33" s="49">
        <v>2.6</v>
      </c>
      <c r="AI33" s="49">
        <v>0</v>
      </c>
      <c r="AJ33" s="49">
        <v>889.5</v>
      </c>
      <c r="AK33" s="49">
        <v>959.7</v>
      </c>
      <c r="AL33" s="49">
        <v>327.8</v>
      </c>
      <c r="AM33" s="49">
        <v>89.7</v>
      </c>
      <c r="AN33" s="49">
        <v>89.7</v>
      </c>
      <c r="AO33" s="49">
        <v>41.4</v>
      </c>
      <c r="AP33" s="49"/>
      <c r="AQ33" s="49"/>
      <c r="AR33" s="49"/>
      <c r="AS33" s="49">
        <v>670.8</v>
      </c>
      <c r="AT33" s="49">
        <v>670.8</v>
      </c>
      <c r="AU33" s="49">
        <v>322.5</v>
      </c>
      <c r="AV33" s="49">
        <v>91863.3</v>
      </c>
      <c r="AW33" s="49">
        <v>91863.3</v>
      </c>
      <c r="AX33" s="49">
        <v>65565.399999999994</v>
      </c>
      <c r="AY33" s="49">
        <v>145925.5</v>
      </c>
      <c r="AZ33" s="49">
        <v>147525.4</v>
      </c>
      <c r="BA33" s="49">
        <v>76842</v>
      </c>
      <c r="BB33" s="49"/>
      <c r="BC33" s="49"/>
      <c r="BD33" s="49"/>
      <c r="BE33" s="49"/>
      <c r="BF33" s="49"/>
      <c r="BG33" s="49"/>
      <c r="BH33" s="49">
        <v>24.7</v>
      </c>
      <c r="BI33" s="49">
        <v>24.7</v>
      </c>
      <c r="BJ33" s="49">
        <v>12.3</v>
      </c>
      <c r="BK33" s="49">
        <v>40.700000000000003</v>
      </c>
      <c r="BL33" s="49">
        <v>40.700000000000003</v>
      </c>
      <c r="BM33" s="49">
        <v>0</v>
      </c>
      <c r="BN33" s="49">
        <v>380.1</v>
      </c>
      <c r="BO33" s="49">
        <v>380.1</v>
      </c>
      <c r="BP33" s="49">
        <v>105.3</v>
      </c>
      <c r="BQ33" s="49">
        <v>137.5</v>
      </c>
      <c r="BR33" s="49"/>
      <c r="BS33" s="49"/>
      <c r="BT33" s="49">
        <v>633.70000000000005</v>
      </c>
      <c r="BU33" s="49">
        <v>743.2</v>
      </c>
      <c r="BV33" s="49">
        <v>313.89999999999998</v>
      </c>
      <c r="BW33" s="49"/>
      <c r="BX33" s="49"/>
      <c r="BY33" s="49"/>
      <c r="BZ33" s="49"/>
      <c r="CA33" s="49"/>
      <c r="CB33" s="49"/>
    </row>
    <row r="34" spans="1:80" ht="14">
      <c r="A34" s="99" t="s">
        <v>104</v>
      </c>
      <c r="B34" s="100"/>
      <c r="C34" s="58"/>
      <c r="D34" s="32"/>
      <c r="E34" s="29"/>
      <c r="F34" s="29"/>
      <c r="G34" s="49"/>
      <c r="H34" s="49"/>
      <c r="I34" s="49"/>
      <c r="J34" s="49"/>
      <c r="K34" s="49"/>
      <c r="L34" s="49"/>
      <c r="M34" s="49"/>
      <c r="N34" s="49"/>
      <c r="O34" s="49"/>
      <c r="P34" s="49"/>
      <c r="Q34" s="49"/>
      <c r="R34" s="49"/>
      <c r="S34" s="49"/>
      <c r="T34" s="49"/>
      <c r="U34" s="49"/>
      <c r="V34" s="49"/>
      <c r="W34" s="49"/>
      <c r="X34" s="29"/>
      <c r="Y34" s="49"/>
      <c r="Z34" s="49"/>
      <c r="AA34" s="49"/>
      <c r="AB34" s="32"/>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row>
    <row r="35" spans="1:80" s="9" customFormat="1" ht="33.75" customHeight="1">
      <c r="A35" s="88" t="s">
        <v>30</v>
      </c>
      <c r="B35" s="88"/>
      <c r="C35" s="32">
        <f>C6+C28+C34</f>
        <v>13663454.800000001</v>
      </c>
      <c r="D35" s="32">
        <f t="shared" ref="D35:CB35" si="12">D6+D28+D34</f>
        <v>14225491.6</v>
      </c>
      <c r="E35" s="32">
        <f t="shared" si="12"/>
        <v>7587710.3000000007</v>
      </c>
      <c r="F35" s="32">
        <f t="shared" si="12"/>
        <v>1459.2</v>
      </c>
      <c r="G35" s="32">
        <f t="shared" si="12"/>
        <v>1459.2</v>
      </c>
      <c r="H35" s="32">
        <f t="shared" si="12"/>
        <v>535.30000000000007</v>
      </c>
      <c r="I35" s="32">
        <f t="shared" si="12"/>
        <v>2909.7000000000003</v>
      </c>
      <c r="J35" s="32">
        <f t="shared" si="12"/>
        <v>2909.7000000000003</v>
      </c>
      <c r="K35" s="32">
        <f t="shared" si="12"/>
        <v>2850.8</v>
      </c>
      <c r="L35" s="32">
        <f t="shared" si="12"/>
        <v>52958.100000000006</v>
      </c>
      <c r="M35" s="32">
        <f t="shared" si="12"/>
        <v>52958.100000000006</v>
      </c>
      <c r="N35" s="32">
        <f t="shared" si="12"/>
        <v>24311</v>
      </c>
      <c r="O35" s="32">
        <f t="shared" si="12"/>
        <v>27</v>
      </c>
      <c r="P35" s="32">
        <f t="shared" si="12"/>
        <v>27</v>
      </c>
      <c r="Q35" s="32">
        <f t="shared" si="12"/>
        <v>0</v>
      </c>
      <c r="R35" s="32">
        <f t="shared" si="12"/>
        <v>2096.9</v>
      </c>
      <c r="S35" s="32">
        <f t="shared" si="12"/>
        <v>3114</v>
      </c>
      <c r="T35" s="32">
        <f t="shared" si="12"/>
        <v>0</v>
      </c>
      <c r="U35" s="32">
        <f t="shared" si="12"/>
        <v>120000</v>
      </c>
      <c r="V35" s="32">
        <f t="shared" si="12"/>
        <v>137402.80000000002</v>
      </c>
      <c r="W35" s="32">
        <f t="shared" si="12"/>
        <v>4771.7</v>
      </c>
      <c r="X35" s="32">
        <f t="shared" si="12"/>
        <v>126</v>
      </c>
      <c r="Y35" s="32">
        <f t="shared" si="12"/>
        <v>126</v>
      </c>
      <c r="Z35" s="32">
        <f t="shared" si="12"/>
        <v>24.7</v>
      </c>
      <c r="AA35" s="32">
        <f t="shared" si="12"/>
        <v>2139.5</v>
      </c>
      <c r="AB35" s="32">
        <f t="shared" si="12"/>
        <v>2399.6</v>
      </c>
      <c r="AC35" s="32">
        <f t="shared" si="12"/>
        <v>0</v>
      </c>
      <c r="AD35" s="32">
        <f t="shared" si="12"/>
        <v>324497.09999999998</v>
      </c>
      <c r="AE35" s="32">
        <f t="shared" si="12"/>
        <v>488384.39999999997</v>
      </c>
      <c r="AF35" s="32">
        <f t="shared" si="12"/>
        <v>173863</v>
      </c>
      <c r="AG35" s="32">
        <f t="shared" si="12"/>
        <v>22.6</v>
      </c>
      <c r="AH35" s="32">
        <f t="shared" si="12"/>
        <v>22.6</v>
      </c>
      <c r="AI35" s="32">
        <f t="shared" si="12"/>
        <v>0</v>
      </c>
      <c r="AJ35" s="32">
        <f t="shared" si="12"/>
        <v>36694.099999999991</v>
      </c>
      <c r="AK35" s="32">
        <f t="shared" si="12"/>
        <v>38423.1</v>
      </c>
      <c r="AL35" s="32">
        <f t="shared" si="12"/>
        <v>14119.8</v>
      </c>
      <c r="AM35" s="32">
        <f t="shared" si="12"/>
        <v>2138.5</v>
      </c>
      <c r="AN35" s="32">
        <f t="shared" si="12"/>
        <v>2161.6999999999998</v>
      </c>
      <c r="AO35" s="32">
        <f t="shared" si="12"/>
        <v>775.90000000000009</v>
      </c>
      <c r="AP35" s="32">
        <f t="shared" si="12"/>
        <v>20944.600000000002</v>
      </c>
      <c r="AQ35" s="32">
        <f t="shared" si="12"/>
        <v>20944.600000000002</v>
      </c>
      <c r="AR35" s="32">
        <f t="shared" si="12"/>
        <v>8905.4</v>
      </c>
      <c r="AS35" s="32">
        <f t="shared" si="12"/>
        <v>17796.899999999998</v>
      </c>
      <c r="AT35" s="32">
        <f t="shared" si="12"/>
        <v>17926.699999999997</v>
      </c>
      <c r="AU35" s="32">
        <f t="shared" si="12"/>
        <v>7271.5000000000009</v>
      </c>
      <c r="AV35" s="32">
        <f t="shared" si="12"/>
        <v>4609089.5</v>
      </c>
      <c r="AW35" s="32">
        <f t="shared" si="12"/>
        <v>4609089.5</v>
      </c>
      <c r="AX35" s="32">
        <f t="shared" si="12"/>
        <v>2220247.1999999997</v>
      </c>
      <c r="AY35" s="32">
        <f t="shared" si="12"/>
        <v>7521029</v>
      </c>
      <c r="AZ35" s="32">
        <f t="shared" si="12"/>
        <v>7905132.8000000007</v>
      </c>
      <c r="BA35" s="32">
        <f t="shared" si="12"/>
        <v>4680109.1999999993</v>
      </c>
      <c r="BB35" s="32">
        <f t="shared" si="12"/>
        <v>94513</v>
      </c>
      <c r="BC35" s="32">
        <f t="shared" si="12"/>
        <v>94513</v>
      </c>
      <c r="BD35" s="32">
        <f t="shared" si="12"/>
        <v>39457.69999999999</v>
      </c>
      <c r="BE35" s="32">
        <f t="shared" si="12"/>
        <v>6975</v>
      </c>
      <c r="BF35" s="32">
        <f t="shared" si="12"/>
        <v>6375</v>
      </c>
      <c r="BG35" s="32">
        <f t="shared" si="12"/>
        <v>1894.7</v>
      </c>
      <c r="BH35" s="32">
        <f t="shared" si="12"/>
        <v>444.2</v>
      </c>
      <c r="BI35" s="32">
        <f t="shared" si="12"/>
        <v>444.2</v>
      </c>
      <c r="BJ35" s="32">
        <f t="shared" si="12"/>
        <v>50</v>
      </c>
      <c r="BK35" s="32">
        <f t="shared" si="12"/>
        <v>863.89999999999986</v>
      </c>
      <c r="BL35" s="32">
        <f t="shared" si="12"/>
        <v>863.89999999999986</v>
      </c>
      <c r="BM35" s="32">
        <f t="shared" si="12"/>
        <v>68.599999999999994</v>
      </c>
      <c r="BN35" s="32">
        <f t="shared" si="12"/>
        <v>32254.999999999996</v>
      </c>
      <c r="BO35" s="32">
        <f t="shared" si="12"/>
        <v>32254.999999999996</v>
      </c>
      <c r="BP35" s="32">
        <f t="shared" si="12"/>
        <v>7096.7</v>
      </c>
      <c r="BQ35" s="32">
        <f t="shared" si="12"/>
        <v>7596.8000000000011</v>
      </c>
      <c r="BR35" s="32">
        <f t="shared" si="12"/>
        <v>0</v>
      </c>
      <c r="BS35" s="32">
        <f t="shared" si="12"/>
        <v>0</v>
      </c>
      <c r="BT35" s="32">
        <f t="shared" si="12"/>
        <v>8915.8000000000011</v>
      </c>
      <c r="BU35" s="32">
        <f t="shared" si="12"/>
        <v>10596.300000000001</v>
      </c>
      <c r="BV35" s="32">
        <f t="shared" si="12"/>
        <v>2598.6000000000004</v>
      </c>
      <c r="BW35" s="32">
        <f t="shared" si="12"/>
        <v>35224.199999999997</v>
      </c>
      <c r="BX35" s="32">
        <f t="shared" si="12"/>
        <v>35224.19999999999</v>
      </c>
      <c r="BY35" s="32">
        <f t="shared" si="12"/>
        <v>17404.300000000003</v>
      </c>
      <c r="BZ35" s="32">
        <f t="shared" si="12"/>
        <v>762738.20000000007</v>
      </c>
      <c r="CA35" s="32">
        <f t="shared" si="12"/>
        <v>762738.20000000007</v>
      </c>
      <c r="CB35" s="32">
        <f t="shared" si="12"/>
        <v>381354.19999999995</v>
      </c>
    </row>
    <row r="38" spans="1:80">
      <c r="C38" s="71"/>
      <c r="D38" s="71"/>
      <c r="E38" s="71"/>
    </row>
  </sheetData>
  <mergeCells count="32">
    <mergeCell ref="AY4:BA4"/>
    <mergeCell ref="BB4:BD4"/>
    <mergeCell ref="BE4:BG4"/>
    <mergeCell ref="BH4:BJ4"/>
    <mergeCell ref="BK4:BM4"/>
    <mergeCell ref="BZ4:CB4"/>
    <mergeCell ref="BN4:BP4"/>
    <mergeCell ref="BT4:BV4"/>
    <mergeCell ref="BW4:BY4"/>
    <mergeCell ref="BQ4:BS4"/>
    <mergeCell ref="V3:W3"/>
    <mergeCell ref="I4:K4"/>
    <mergeCell ref="O4:Q4"/>
    <mergeCell ref="C2:Q2"/>
    <mergeCell ref="AS4:AU4"/>
    <mergeCell ref="C4:E4"/>
    <mergeCell ref="F4:H4"/>
    <mergeCell ref="L4:N4"/>
    <mergeCell ref="R4:T4"/>
    <mergeCell ref="U4:W4"/>
    <mergeCell ref="A35:B35"/>
    <mergeCell ref="B4:B5"/>
    <mergeCell ref="A4:A5"/>
    <mergeCell ref="AV4:AX4"/>
    <mergeCell ref="X4:Z4"/>
    <mergeCell ref="AA4:AC4"/>
    <mergeCell ref="AM4:AO4"/>
    <mergeCell ref="AP4:AR4"/>
    <mergeCell ref="AD4:AF4"/>
    <mergeCell ref="AG4:AI4"/>
    <mergeCell ref="AJ4:AL4"/>
    <mergeCell ref="A34:B34"/>
  </mergeCells>
  <pageMargins left="0" right="0" top="0" bottom="0"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1"/>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B3" sqref="B3"/>
    </sheetView>
  </sheetViews>
  <sheetFormatPr defaultColWidth="9.1796875" defaultRowHeight="13"/>
  <cols>
    <col min="1" max="1" width="4.81640625" style="1" customWidth="1"/>
    <col min="2" max="2" width="20.81640625" style="2" customWidth="1"/>
    <col min="3" max="3" width="13.26953125" style="2" customWidth="1"/>
    <col min="4" max="4" width="12.26953125" style="2" customWidth="1"/>
    <col min="5" max="5" width="13.26953125" style="2" customWidth="1"/>
    <col min="6" max="7" width="11.7265625" style="2" customWidth="1"/>
    <col min="8" max="8" width="8.81640625" style="2" customWidth="1"/>
    <col min="9" max="10" width="11.7265625" style="2" customWidth="1"/>
    <col min="11" max="11" width="10.54296875" style="2" customWidth="1"/>
    <col min="12" max="12" width="11.7265625" style="2" customWidth="1"/>
    <col min="13" max="13" width="10.54296875" style="2" customWidth="1"/>
    <col min="14" max="14" width="9.54296875" style="2" customWidth="1"/>
    <col min="15" max="15" width="10.453125" style="2" customWidth="1"/>
    <col min="16" max="16" width="11.7265625" style="2" customWidth="1"/>
    <col min="17" max="17" width="9.81640625" style="2" customWidth="1"/>
    <col min="18" max="18" width="11.81640625" style="2" customWidth="1"/>
    <col min="19" max="19" width="11" style="2" customWidth="1"/>
    <col min="20" max="20" width="9.1796875" style="2" customWidth="1"/>
    <col min="21" max="29" width="12.453125" style="2" customWidth="1"/>
    <col min="30" max="30" width="14.54296875" style="2" customWidth="1"/>
    <col min="31" max="31" width="13" style="2" customWidth="1"/>
    <col min="32" max="32" width="13.453125" style="2" customWidth="1"/>
    <col min="33" max="35" width="13.453125" style="82" customWidth="1"/>
    <col min="36" max="36" width="13.453125" style="2" customWidth="1"/>
    <col min="37" max="38" width="11.54296875" style="2" customWidth="1"/>
    <col min="39" max="41" width="9.1796875" style="2"/>
    <col min="42" max="16384" width="9.1796875" style="5"/>
  </cols>
  <sheetData>
    <row r="1" spans="1:38" ht="26.25" hidden="1" customHeight="1">
      <c r="A1" s="1" t="s">
        <v>0</v>
      </c>
    </row>
    <row r="2" spans="1:38" ht="42.75" customHeight="1">
      <c r="A2" s="44" t="s">
        <v>1</v>
      </c>
      <c r="B2" s="45"/>
      <c r="C2" s="101" t="s">
        <v>430</v>
      </c>
      <c r="D2" s="101"/>
      <c r="E2" s="101"/>
      <c r="F2" s="101"/>
      <c r="G2" s="101"/>
      <c r="H2" s="101"/>
      <c r="I2" s="101"/>
      <c r="J2" s="101"/>
      <c r="K2" s="101"/>
      <c r="L2" s="101"/>
      <c r="M2" s="101"/>
      <c r="N2" s="101"/>
      <c r="O2" s="101"/>
      <c r="P2" s="101"/>
      <c r="Q2" s="101"/>
      <c r="R2" s="101"/>
      <c r="S2" s="101"/>
      <c r="T2" s="72"/>
      <c r="U2" s="72"/>
      <c r="V2" s="72"/>
      <c r="W2" s="72"/>
      <c r="X2" s="72"/>
      <c r="Y2" s="72"/>
      <c r="Z2" s="72"/>
      <c r="AA2" s="72"/>
      <c r="AB2" s="72"/>
      <c r="AC2" s="72"/>
      <c r="AD2" s="72"/>
      <c r="AE2" s="72"/>
      <c r="AF2" s="72"/>
      <c r="AG2" s="72"/>
      <c r="AH2" s="72"/>
      <c r="AI2" s="72"/>
      <c r="AJ2" s="72"/>
      <c r="AK2" s="72"/>
      <c r="AL2" s="72"/>
    </row>
    <row r="3" spans="1:38" ht="30" customHeight="1">
      <c r="A3" s="44"/>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row>
    <row r="4" spans="1:38" ht="151.5" customHeight="1">
      <c r="A4" s="28" t="s">
        <v>31</v>
      </c>
      <c r="B4" s="56" t="s">
        <v>432</v>
      </c>
      <c r="C4" s="103" t="s">
        <v>2</v>
      </c>
      <c r="D4" s="104"/>
      <c r="E4" s="104"/>
      <c r="F4" s="90" t="s">
        <v>108</v>
      </c>
      <c r="G4" s="91"/>
      <c r="H4" s="91"/>
      <c r="I4" s="90" t="s">
        <v>413</v>
      </c>
      <c r="J4" s="91"/>
      <c r="K4" s="91"/>
      <c r="L4" s="90" t="s">
        <v>416</v>
      </c>
      <c r="M4" s="91"/>
      <c r="N4" s="91"/>
      <c r="O4" s="90" t="s">
        <v>3</v>
      </c>
      <c r="P4" s="91"/>
      <c r="Q4" s="91"/>
      <c r="R4" s="90" t="s">
        <v>418</v>
      </c>
      <c r="S4" s="91"/>
      <c r="T4" s="91"/>
      <c r="U4" s="90" t="s">
        <v>415</v>
      </c>
      <c r="V4" s="91"/>
      <c r="W4" s="91"/>
      <c r="X4" s="90" t="s">
        <v>414</v>
      </c>
      <c r="Y4" s="91"/>
      <c r="Z4" s="91"/>
      <c r="AA4" s="90" t="s">
        <v>410</v>
      </c>
      <c r="AB4" s="91"/>
      <c r="AC4" s="91"/>
      <c r="AD4" s="105" t="s">
        <v>411</v>
      </c>
      <c r="AE4" s="106"/>
      <c r="AF4" s="106"/>
      <c r="AG4" s="102" t="s">
        <v>417</v>
      </c>
      <c r="AH4" s="102"/>
      <c r="AI4" s="102"/>
      <c r="AJ4" s="90" t="s">
        <v>109</v>
      </c>
      <c r="AK4" s="91"/>
      <c r="AL4" s="91"/>
    </row>
    <row r="5" spans="1:38" ht="66.75" customHeight="1">
      <c r="A5" s="81"/>
      <c r="B5" s="80"/>
      <c r="C5" s="38" t="s">
        <v>144</v>
      </c>
      <c r="D5" s="38" t="s">
        <v>145</v>
      </c>
      <c r="E5" s="38" t="s">
        <v>148</v>
      </c>
      <c r="F5" s="38" t="s">
        <v>144</v>
      </c>
      <c r="G5" s="38" t="s">
        <v>145</v>
      </c>
      <c r="H5" s="38" t="s">
        <v>148</v>
      </c>
      <c r="I5" s="38" t="s">
        <v>144</v>
      </c>
      <c r="J5" s="38" t="s">
        <v>145</v>
      </c>
      <c r="K5" s="38" t="s">
        <v>148</v>
      </c>
      <c r="L5" s="38" t="s">
        <v>144</v>
      </c>
      <c r="M5" s="38" t="s">
        <v>145</v>
      </c>
      <c r="N5" s="38" t="s">
        <v>148</v>
      </c>
      <c r="O5" s="38" t="s">
        <v>144</v>
      </c>
      <c r="P5" s="38" t="s">
        <v>145</v>
      </c>
      <c r="Q5" s="38" t="s">
        <v>148</v>
      </c>
      <c r="R5" s="38" t="s">
        <v>144</v>
      </c>
      <c r="S5" s="38" t="s">
        <v>145</v>
      </c>
      <c r="T5" s="38" t="s">
        <v>148</v>
      </c>
      <c r="U5" s="38" t="s">
        <v>144</v>
      </c>
      <c r="V5" s="38" t="s">
        <v>145</v>
      </c>
      <c r="W5" s="38" t="s">
        <v>148</v>
      </c>
      <c r="X5" s="38" t="s">
        <v>144</v>
      </c>
      <c r="Y5" s="38" t="s">
        <v>145</v>
      </c>
      <c r="Z5" s="38" t="s">
        <v>148</v>
      </c>
      <c r="AA5" s="38" t="s">
        <v>144</v>
      </c>
      <c r="AB5" s="38" t="s">
        <v>145</v>
      </c>
      <c r="AC5" s="38" t="s">
        <v>148</v>
      </c>
      <c r="AD5" s="38" t="s">
        <v>144</v>
      </c>
      <c r="AE5" s="38" t="s">
        <v>145</v>
      </c>
      <c r="AF5" s="38" t="s">
        <v>148</v>
      </c>
      <c r="AG5" s="38" t="s">
        <v>144</v>
      </c>
      <c r="AH5" s="38" t="s">
        <v>145</v>
      </c>
      <c r="AI5" s="38" t="s">
        <v>148</v>
      </c>
      <c r="AJ5" s="38" t="s">
        <v>144</v>
      </c>
      <c r="AK5" s="38" t="s">
        <v>145</v>
      </c>
      <c r="AL5" s="38" t="s">
        <v>148</v>
      </c>
    </row>
    <row r="6" spans="1:38" ht="31.5" customHeight="1">
      <c r="A6" s="81"/>
      <c r="B6" s="46" t="s">
        <v>107</v>
      </c>
      <c r="C6" s="32">
        <f>SUM(C7:C27)</f>
        <v>322417.70000000007</v>
      </c>
      <c r="D6" s="32">
        <f t="shared" ref="D6:AL6" si="0">SUM(D7:D27)</f>
        <v>360417.70000000007</v>
      </c>
      <c r="E6" s="32">
        <f t="shared" si="0"/>
        <v>194678.60000000003</v>
      </c>
      <c r="F6" s="32">
        <f t="shared" si="0"/>
        <v>0</v>
      </c>
      <c r="G6" s="32">
        <f t="shared" si="0"/>
        <v>0</v>
      </c>
      <c r="H6" s="32">
        <f t="shared" si="0"/>
        <v>0</v>
      </c>
      <c r="I6" s="32">
        <f t="shared" si="0"/>
        <v>50000</v>
      </c>
      <c r="J6" s="32">
        <f t="shared" si="0"/>
        <v>50000</v>
      </c>
      <c r="K6" s="32">
        <f t="shared" si="0"/>
        <v>18047.400000000001</v>
      </c>
      <c r="L6" s="32">
        <f t="shared" si="0"/>
        <v>10000</v>
      </c>
      <c r="M6" s="32">
        <f t="shared" si="0"/>
        <v>10000</v>
      </c>
      <c r="N6" s="32">
        <f t="shared" si="0"/>
        <v>8539</v>
      </c>
      <c r="O6" s="32">
        <f t="shared" si="0"/>
        <v>0</v>
      </c>
      <c r="P6" s="32">
        <f t="shared" si="0"/>
        <v>0</v>
      </c>
      <c r="Q6" s="32">
        <f t="shared" si="0"/>
        <v>0</v>
      </c>
      <c r="R6" s="32">
        <f t="shared" si="0"/>
        <v>0</v>
      </c>
      <c r="S6" s="32">
        <f t="shared" si="0"/>
        <v>37500</v>
      </c>
      <c r="T6" s="32">
        <f t="shared" si="0"/>
        <v>0</v>
      </c>
      <c r="U6" s="32">
        <f t="shared" si="0"/>
        <v>0</v>
      </c>
      <c r="V6" s="32">
        <f t="shared" si="0"/>
        <v>0</v>
      </c>
      <c r="W6" s="32">
        <f t="shared" si="0"/>
        <v>0</v>
      </c>
      <c r="X6" s="32">
        <f t="shared" si="0"/>
        <v>0</v>
      </c>
      <c r="Y6" s="32">
        <f t="shared" si="0"/>
        <v>0</v>
      </c>
      <c r="Z6" s="32">
        <f t="shared" si="0"/>
        <v>0</v>
      </c>
      <c r="AA6" s="32">
        <f t="shared" si="0"/>
        <v>262405.10000000003</v>
      </c>
      <c r="AB6" s="32">
        <f t="shared" si="0"/>
        <v>262405.10000000003</v>
      </c>
      <c r="AC6" s="74">
        <f t="shared" si="0"/>
        <v>168092.2</v>
      </c>
      <c r="AD6" s="32">
        <f t="shared" si="0"/>
        <v>12.6</v>
      </c>
      <c r="AE6" s="32">
        <f t="shared" si="0"/>
        <v>12.6</v>
      </c>
      <c r="AF6" s="32">
        <f t="shared" si="0"/>
        <v>0</v>
      </c>
      <c r="AG6" s="32"/>
      <c r="AH6" s="32"/>
      <c r="AI6" s="32"/>
      <c r="AJ6" s="32">
        <f t="shared" si="0"/>
        <v>0</v>
      </c>
      <c r="AK6" s="32">
        <f t="shared" si="0"/>
        <v>0</v>
      </c>
      <c r="AL6" s="32">
        <f t="shared" si="0"/>
        <v>0</v>
      </c>
    </row>
    <row r="7" spans="1:38" ht="18.75" customHeight="1">
      <c r="A7" s="33">
        <v>1</v>
      </c>
      <c r="B7" s="34" t="s">
        <v>4</v>
      </c>
      <c r="C7" s="49">
        <f>F7+I7+L7+O7+R7+U7+X7+AA7+AD7+AJ7</f>
        <v>9061.9</v>
      </c>
      <c r="D7" s="49">
        <f>G7+J7+M7+P7+S7+V7+Y7+AB7+AE7+AK7+AH7</f>
        <v>18061.900000000001</v>
      </c>
      <c r="E7" s="49">
        <f>H7+K7+N7+Q7+T7+W7+Z7+AC7+AF7+AL7</f>
        <v>6022.7</v>
      </c>
      <c r="F7" s="49"/>
      <c r="G7" s="49"/>
      <c r="H7" s="49"/>
      <c r="I7" s="49"/>
      <c r="J7" s="49"/>
      <c r="K7" s="49"/>
      <c r="L7" s="49"/>
      <c r="M7" s="49"/>
      <c r="N7" s="49"/>
      <c r="O7" s="49"/>
      <c r="P7" s="49"/>
      <c r="Q7" s="49"/>
      <c r="R7" s="49"/>
      <c r="S7" s="49">
        <v>9000</v>
      </c>
      <c r="T7" s="49"/>
      <c r="U7" s="49"/>
      <c r="V7" s="49"/>
      <c r="W7" s="49"/>
      <c r="X7" s="49"/>
      <c r="Y7" s="49"/>
      <c r="Z7" s="49"/>
      <c r="AA7" s="49">
        <v>9061.9</v>
      </c>
      <c r="AB7" s="42">
        <v>9061.9</v>
      </c>
      <c r="AC7" s="76">
        <v>6022.7</v>
      </c>
      <c r="AD7" s="42"/>
      <c r="AE7" s="42"/>
      <c r="AF7" s="42"/>
      <c r="AG7" s="42"/>
      <c r="AH7" s="42"/>
      <c r="AI7" s="42"/>
      <c r="AJ7" s="42"/>
      <c r="AK7" s="42"/>
      <c r="AL7" s="42"/>
    </row>
    <row r="8" spans="1:38" ht="18.75" customHeight="1">
      <c r="A8" s="33">
        <v>2</v>
      </c>
      <c r="B8" s="34" t="s">
        <v>5</v>
      </c>
      <c r="C8" s="49">
        <f t="shared" ref="C8:C27" si="1">F8+I8+L8+O8+R8+U8+X8+AA8+AD8+AJ8</f>
        <v>9296.2999999999993</v>
      </c>
      <c r="D8" s="49">
        <f t="shared" ref="D8:D34" si="2">G8+J8+M8+P8+S8+V8+Y8+AB8+AE8+AK8+AH8</f>
        <v>9296.2999999999993</v>
      </c>
      <c r="E8" s="49">
        <f t="shared" ref="E8:E27" si="3">H8+K8+N8+Q8+T8+W8+Z8+AC8+AF8+AL8</f>
        <v>6301.7</v>
      </c>
      <c r="F8" s="49"/>
      <c r="G8" s="49"/>
      <c r="H8" s="49"/>
      <c r="I8" s="49"/>
      <c r="J8" s="49"/>
      <c r="K8" s="49"/>
      <c r="L8" s="49"/>
      <c r="M8" s="49"/>
      <c r="N8" s="49"/>
      <c r="O8" s="49"/>
      <c r="P8" s="49"/>
      <c r="Q8" s="49"/>
      <c r="R8" s="49"/>
      <c r="S8" s="49"/>
      <c r="T8" s="49"/>
      <c r="U8" s="49"/>
      <c r="V8" s="49"/>
      <c r="W8" s="49"/>
      <c r="X8" s="49"/>
      <c r="Y8" s="49"/>
      <c r="Z8" s="49"/>
      <c r="AA8" s="49">
        <v>9296.2999999999993</v>
      </c>
      <c r="AB8" s="42">
        <v>9296.2999999999993</v>
      </c>
      <c r="AC8" s="76">
        <v>6301.7</v>
      </c>
      <c r="AD8" s="42"/>
      <c r="AE8" s="42"/>
      <c r="AF8" s="42"/>
      <c r="AG8" s="42"/>
      <c r="AH8" s="42"/>
      <c r="AI8" s="42"/>
      <c r="AJ8" s="42"/>
      <c r="AK8" s="42"/>
      <c r="AL8" s="42"/>
    </row>
    <row r="9" spans="1:38" ht="18.75" customHeight="1">
      <c r="A9" s="33">
        <v>3</v>
      </c>
      <c r="B9" s="34" t="s">
        <v>6</v>
      </c>
      <c r="C9" s="49">
        <f t="shared" si="1"/>
        <v>21326.799999999999</v>
      </c>
      <c r="D9" s="49">
        <f t="shared" si="2"/>
        <v>27426.799999999999</v>
      </c>
      <c r="E9" s="49">
        <f t="shared" si="3"/>
        <v>14478.2</v>
      </c>
      <c r="F9" s="49"/>
      <c r="G9" s="49"/>
      <c r="H9" s="49"/>
      <c r="I9" s="49"/>
      <c r="J9" s="49"/>
      <c r="K9" s="49"/>
      <c r="L9" s="49"/>
      <c r="M9" s="49"/>
      <c r="N9" s="49"/>
      <c r="O9" s="49"/>
      <c r="P9" s="49"/>
      <c r="Q9" s="49"/>
      <c r="R9" s="49"/>
      <c r="S9" s="49">
        <v>6000</v>
      </c>
      <c r="T9" s="49"/>
      <c r="U9" s="49"/>
      <c r="V9" s="49"/>
      <c r="W9" s="49"/>
      <c r="X9" s="49"/>
      <c r="Y9" s="49"/>
      <c r="Z9" s="49"/>
      <c r="AA9" s="49">
        <v>21326.799999999999</v>
      </c>
      <c r="AB9" s="42">
        <v>21326.799999999999</v>
      </c>
      <c r="AC9" s="76">
        <v>14478.2</v>
      </c>
      <c r="AD9" s="42"/>
      <c r="AE9" s="42"/>
      <c r="AF9" s="42"/>
      <c r="AG9" s="42"/>
      <c r="AH9" s="42">
        <v>100</v>
      </c>
      <c r="AI9" s="42"/>
      <c r="AJ9" s="42"/>
      <c r="AK9" s="42"/>
      <c r="AL9" s="42"/>
    </row>
    <row r="10" spans="1:38" ht="18.75" customHeight="1">
      <c r="A10" s="33">
        <v>4</v>
      </c>
      <c r="B10" s="34" t="s">
        <v>7</v>
      </c>
      <c r="C10" s="49">
        <f t="shared" si="1"/>
        <v>17498.900000000001</v>
      </c>
      <c r="D10" s="49">
        <f t="shared" si="2"/>
        <v>17498.900000000001</v>
      </c>
      <c r="E10" s="49">
        <f t="shared" si="3"/>
        <v>12253.6</v>
      </c>
      <c r="F10" s="49"/>
      <c r="G10" s="49"/>
      <c r="H10" s="49"/>
      <c r="I10" s="49"/>
      <c r="J10" s="49"/>
      <c r="K10" s="49"/>
      <c r="L10" s="49"/>
      <c r="M10" s="49"/>
      <c r="N10" s="49"/>
      <c r="O10" s="49"/>
      <c r="P10" s="49"/>
      <c r="Q10" s="49"/>
      <c r="R10" s="49"/>
      <c r="S10" s="49"/>
      <c r="T10" s="49"/>
      <c r="U10" s="49"/>
      <c r="V10" s="49"/>
      <c r="W10" s="49"/>
      <c r="X10" s="49"/>
      <c r="Y10" s="49"/>
      <c r="Z10" s="49"/>
      <c r="AA10" s="49">
        <v>17498.900000000001</v>
      </c>
      <c r="AB10" s="42">
        <v>17498.900000000001</v>
      </c>
      <c r="AC10" s="76">
        <v>12253.6</v>
      </c>
      <c r="AD10" s="42"/>
      <c r="AE10" s="42"/>
      <c r="AF10" s="42"/>
      <c r="AG10" s="42"/>
      <c r="AH10" s="42"/>
      <c r="AI10" s="42"/>
      <c r="AJ10" s="42"/>
      <c r="AK10" s="42"/>
      <c r="AL10" s="42"/>
    </row>
    <row r="11" spans="1:38" ht="18.75" customHeight="1">
      <c r="A11" s="33">
        <v>5</v>
      </c>
      <c r="B11" s="34" t="s">
        <v>8</v>
      </c>
      <c r="C11" s="49">
        <f t="shared" si="1"/>
        <v>12733.6</v>
      </c>
      <c r="D11" s="49">
        <f t="shared" si="2"/>
        <v>12733.6</v>
      </c>
      <c r="E11" s="49">
        <f t="shared" si="3"/>
        <v>9436.2999999999993</v>
      </c>
      <c r="F11" s="49"/>
      <c r="G11" s="49"/>
      <c r="H11" s="49"/>
      <c r="I11" s="49"/>
      <c r="J11" s="49"/>
      <c r="K11" s="49"/>
      <c r="L11" s="49"/>
      <c r="M11" s="49"/>
      <c r="N11" s="49"/>
      <c r="O11" s="49"/>
      <c r="P11" s="49"/>
      <c r="Q11" s="49"/>
      <c r="R11" s="49"/>
      <c r="S11" s="49"/>
      <c r="T11" s="49"/>
      <c r="U11" s="49"/>
      <c r="V11" s="49"/>
      <c r="W11" s="49"/>
      <c r="X11" s="49"/>
      <c r="Y11" s="49"/>
      <c r="Z11" s="49"/>
      <c r="AA11" s="49">
        <v>12733.6</v>
      </c>
      <c r="AB11" s="42">
        <v>12733.6</v>
      </c>
      <c r="AC11" s="76">
        <v>9436.2999999999993</v>
      </c>
      <c r="AD11" s="42"/>
      <c r="AE11" s="42"/>
      <c r="AF11" s="42"/>
      <c r="AG11" s="42"/>
      <c r="AH11" s="42"/>
      <c r="AI11" s="42"/>
      <c r="AJ11" s="42"/>
      <c r="AK11" s="42"/>
      <c r="AL11" s="42"/>
    </row>
    <row r="12" spans="1:38" ht="18.75" customHeight="1">
      <c r="A12" s="33">
        <v>6</v>
      </c>
      <c r="B12" s="34" t="s">
        <v>9</v>
      </c>
      <c r="C12" s="49">
        <f t="shared" si="1"/>
        <v>21248.6</v>
      </c>
      <c r="D12" s="49">
        <f t="shared" si="2"/>
        <v>21248.6</v>
      </c>
      <c r="E12" s="49">
        <f t="shared" si="3"/>
        <v>11710</v>
      </c>
      <c r="F12" s="49"/>
      <c r="G12" s="49"/>
      <c r="H12" s="49"/>
      <c r="I12" s="49"/>
      <c r="J12" s="49"/>
      <c r="K12" s="49"/>
      <c r="L12" s="49"/>
      <c r="M12" s="49"/>
      <c r="N12" s="49"/>
      <c r="O12" s="49"/>
      <c r="P12" s="49"/>
      <c r="Q12" s="49"/>
      <c r="R12" s="49"/>
      <c r="S12" s="49"/>
      <c r="T12" s="49"/>
      <c r="U12" s="49"/>
      <c r="V12" s="49"/>
      <c r="W12" s="49"/>
      <c r="X12" s="49"/>
      <c r="Y12" s="49"/>
      <c r="Z12" s="49"/>
      <c r="AA12" s="49">
        <v>21248.6</v>
      </c>
      <c r="AB12" s="42">
        <v>21248.6</v>
      </c>
      <c r="AC12" s="76">
        <v>11710</v>
      </c>
      <c r="AD12" s="42"/>
      <c r="AE12" s="42"/>
      <c r="AF12" s="42"/>
      <c r="AG12" s="42"/>
      <c r="AH12" s="42"/>
      <c r="AI12" s="42"/>
      <c r="AJ12" s="42"/>
      <c r="AK12" s="42"/>
      <c r="AL12" s="42"/>
    </row>
    <row r="13" spans="1:38" ht="18.75" customHeight="1">
      <c r="A13" s="33">
        <v>7</v>
      </c>
      <c r="B13" s="34" t="s">
        <v>10</v>
      </c>
      <c r="C13" s="49">
        <f t="shared" si="1"/>
        <v>68593.2</v>
      </c>
      <c r="D13" s="49">
        <f t="shared" si="2"/>
        <v>68593.2</v>
      </c>
      <c r="E13" s="49">
        <f t="shared" si="3"/>
        <v>31993.4</v>
      </c>
      <c r="F13" s="49"/>
      <c r="G13" s="49"/>
      <c r="H13" s="49"/>
      <c r="I13" s="49">
        <v>50000</v>
      </c>
      <c r="J13" s="49">
        <v>50000</v>
      </c>
      <c r="K13" s="49">
        <v>18047.400000000001</v>
      </c>
      <c r="L13" s="49">
        <v>10000</v>
      </c>
      <c r="M13" s="49">
        <v>10000</v>
      </c>
      <c r="N13" s="49">
        <v>8539</v>
      </c>
      <c r="O13" s="49"/>
      <c r="P13" s="49"/>
      <c r="Q13" s="49"/>
      <c r="R13" s="49"/>
      <c r="S13" s="49"/>
      <c r="T13" s="49"/>
      <c r="U13" s="49"/>
      <c r="V13" s="49"/>
      <c r="W13" s="49"/>
      <c r="X13" s="49"/>
      <c r="Y13" s="49"/>
      <c r="Z13" s="49"/>
      <c r="AA13" s="49">
        <v>8593.2000000000007</v>
      </c>
      <c r="AB13" s="42">
        <v>8593.2000000000007</v>
      </c>
      <c r="AC13" s="76">
        <v>5407</v>
      </c>
      <c r="AD13" s="42"/>
      <c r="AE13" s="42"/>
      <c r="AF13" s="42"/>
      <c r="AG13" s="42"/>
      <c r="AH13" s="42"/>
      <c r="AI13" s="42"/>
      <c r="AJ13" s="42"/>
      <c r="AK13" s="42"/>
      <c r="AL13" s="42"/>
    </row>
    <row r="14" spans="1:38" ht="18.75" customHeight="1">
      <c r="A14" s="33">
        <v>8</v>
      </c>
      <c r="B14" s="34" t="s">
        <v>11</v>
      </c>
      <c r="C14" s="49">
        <f t="shared" si="1"/>
        <v>16014.6</v>
      </c>
      <c r="D14" s="49">
        <f t="shared" si="2"/>
        <v>16014.6</v>
      </c>
      <c r="E14" s="49">
        <f t="shared" si="3"/>
        <v>11237.2</v>
      </c>
      <c r="F14" s="49"/>
      <c r="G14" s="49"/>
      <c r="H14" s="49"/>
      <c r="I14" s="49"/>
      <c r="J14" s="49"/>
      <c r="K14" s="49"/>
      <c r="L14" s="49"/>
      <c r="M14" s="49"/>
      <c r="N14" s="49"/>
      <c r="O14" s="49"/>
      <c r="P14" s="49"/>
      <c r="Q14" s="49"/>
      <c r="R14" s="49"/>
      <c r="S14" s="49"/>
      <c r="T14" s="49"/>
      <c r="U14" s="49"/>
      <c r="V14" s="49"/>
      <c r="W14" s="49"/>
      <c r="X14" s="49"/>
      <c r="Y14" s="49"/>
      <c r="Z14" s="49"/>
      <c r="AA14" s="49">
        <v>16014.6</v>
      </c>
      <c r="AB14" s="42">
        <v>16014.6</v>
      </c>
      <c r="AC14" s="76">
        <v>11237.2</v>
      </c>
      <c r="AD14" s="42"/>
      <c r="AE14" s="42"/>
      <c r="AF14" s="42"/>
      <c r="AG14" s="42"/>
      <c r="AH14" s="42"/>
      <c r="AI14" s="42"/>
      <c r="AJ14" s="42"/>
      <c r="AK14" s="42"/>
      <c r="AL14" s="42"/>
    </row>
    <row r="15" spans="1:38" ht="18.75" customHeight="1">
      <c r="A15" s="33">
        <v>9</v>
      </c>
      <c r="B15" s="34" t="s">
        <v>12</v>
      </c>
      <c r="C15" s="49">
        <f t="shared" si="1"/>
        <v>8202.6</v>
      </c>
      <c r="D15" s="49">
        <f t="shared" si="2"/>
        <v>8202.6</v>
      </c>
      <c r="E15" s="49">
        <f t="shared" si="3"/>
        <v>5053.8</v>
      </c>
      <c r="F15" s="49"/>
      <c r="G15" s="49"/>
      <c r="H15" s="49"/>
      <c r="I15" s="49"/>
      <c r="J15" s="49"/>
      <c r="K15" s="49"/>
      <c r="L15" s="49"/>
      <c r="M15" s="49"/>
      <c r="N15" s="49"/>
      <c r="O15" s="49"/>
      <c r="P15" s="49"/>
      <c r="Q15" s="49"/>
      <c r="R15" s="49"/>
      <c r="S15" s="49"/>
      <c r="T15" s="49"/>
      <c r="U15" s="49"/>
      <c r="V15" s="49"/>
      <c r="W15" s="49"/>
      <c r="X15" s="49"/>
      <c r="Y15" s="49"/>
      <c r="Z15" s="49"/>
      <c r="AA15" s="49">
        <v>8202.6</v>
      </c>
      <c r="AB15" s="42">
        <v>8202.6</v>
      </c>
      <c r="AC15" s="76">
        <v>5053.8</v>
      </c>
      <c r="AD15" s="42"/>
      <c r="AE15" s="42"/>
      <c r="AF15" s="42"/>
      <c r="AG15" s="42"/>
      <c r="AH15" s="42"/>
      <c r="AI15" s="42"/>
      <c r="AJ15" s="42"/>
      <c r="AK15" s="42"/>
      <c r="AL15" s="42"/>
    </row>
    <row r="16" spans="1:38" ht="18.75" customHeight="1">
      <c r="A16" s="33">
        <v>10</v>
      </c>
      <c r="B16" s="34" t="s">
        <v>13</v>
      </c>
      <c r="C16" s="49">
        <f t="shared" si="1"/>
        <v>7655.8</v>
      </c>
      <c r="D16" s="49">
        <f t="shared" si="2"/>
        <v>7655.8</v>
      </c>
      <c r="E16" s="49">
        <f t="shared" si="3"/>
        <v>4831.3999999999996</v>
      </c>
      <c r="F16" s="49"/>
      <c r="G16" s="49"/>
      <c r="H16" s="49"/>
      <c r="I16" s="49"/>
      <c r="J16" s="49"/>
      <c r="K16" s="49"/>
      <c r="L16" s="49"/>
      <c r="M16" s="49"/>
      <c r="N16" s="49"/>
      <c r="O16" s="49"/>
      <c r="P16" s="49"/>
      <c r="Q16" s="49"/>
      <c r="R16" s="49"/>
      <c r="S16" s="49"/>
      <c r="T16" s="49"/>
      <c r="U16" s="49"/>
      <c r="V16" s="49"/>
      <c r="W16" s="49"/>
      <c r="X16" s="49"/>
      <c r="Y16" s="49"/>
      <c r="Z16" s="49"/>
      <c r="AA16" s="49">
        <v>7655.8</v>
      </c>
      <c r="AB16" s="42">
        <v>7655.8</v>
      </c>
      <c r="AC16" s="76">
        <v>4831.3999999999996</v>
      </c>
      <c r="AD16" s="42"/>
      <c r="AE16" s="42"/>
      <c r="AF16" s="42"/>
      <c r="AG16" s="42"/>
      <c r="AH16" s="42"/>
      <c r="AI16" s="42"/>
      <c r="AJ16" s="42"/>
      <c r="AK16" s="42"/>
      <c r="AL16" s="42"/>
    </row>
    <row r="17" spans="1:38" ht="18.75" customHeight="1">
      <c r="A17" s="33">
        <v>11</v>
      </c>
      <c r="B17" s="34" t="s">
        <v>14</v>
      </c>
      <c r="C17" s="49">
        <f t="shared" si="1"/>
        <v>9218.2000000000007</v>
      </c>
      <c r="D17" s="49">
        <f t="shared" si="2"/>
        <v>19818.2</v>
      </c>
      <c r="E17" s="49">
        <f t="shared" si="3"/>
        <v>5830.5</v>
      </c>
      <c r="F17" s="49"/>
      <c r="G17" s="49"/>
      <c r="H17" s="49"/>
      <c r="I17" s="49"/>
      <c r="J17" s="49"/>
      <c r="K17" s="49"/>
      <c r="L17" s="49"/>
      <c r="M17" s="49"/>
      <c r="N17" s="49"/>
      <c r="O17" s="49"/>
      <c r="P17" s="49"/>
      <c r="Q17" s="49"/>
      <c r="R17" s="49"/>
      <c r="S17" s="49">
        <v>10500</v>
      </c>
      <c r="T17" s="49"/>
      <c r="U17" s="49"/>
      <c r="V17" s="49"/>
      <c r="W17" s="49"/>
      <c r="X17" s="49"/>
      <c r="Y17" s="49"/>
      <c r="Z17" s="49"/>
      <c r="AA17" s="49">
        <v>9218.2000000000007</v>
      </c>
      <c r="AB17" s="42">
        <v>9218.2000000000007</v>
      </c>
      <c r="AC17" s="76">
        <v>5830.5</v>
      </c>
      <c r="AD17" s="42"/>
      <c r="AE17" s="42"/>
      <c r="AF17" s="42"/>
      <c r="AG17" s="42"/>
      <c r="AH17" s="42">
        <v>100</v>
      </c>
      <c r="AI17" s="42"/>
      <c r="AJ17" s="42"/>
      <c r="AK17" s="42"/>
      <c r="AL17" s="42"/>
    </row>
    <row r="18" spans="1:38" ht="18.75" customHeight="1">
      <c r="A18" s="33">
        <v>12</v>
      </c>
      <c r="B18" s="34" t="s">
        <v>15</v>
      </c>
      <c r="C18" s="49">
        <f t="shared" si="1"/>
        <v>18123.8</v>
      </c>
      <c r="D18" s="49">
        <f t="shared" si="2"/>
        <v>18123.8</v>
      </c>
      <c r="E18" s="49">
        <f t="shared" si="3"/>
        <v>12586.2</v>
      </c>
      <c r="F18" s="49"/>
      <c r="G18" s="49"/>
      <c r="H18" s="49"/>
      <c r="I18" s="49"/>
      <c r="J18" s="49"/>
      <c r="K18" s="49"/>
      <c r="L18" s="49"/>
      <c r="M18" s="49"/>
      <c r="N18" s="49"/>
      <c r="O18" s="49"/>
      <c r="P18" s="49"/>
      <c r="Q18" s="49"/>
      <c r="R18" s="49"/>
      <c r="S18" s="49"/>
      <c r="T18" s="49"/>
      <c r="U18" s="49"/>
      <c r="V18" s="49"/>
      <c r="W18" s="49"/>
      <c r="X18" s="49"/>
      <c r="Y18" s="49"/>
      <c r="Z18" s="49"/>
      <c r="AA18" s="49">
        <v>18123.8</v>
      </c>
      <c r="AB18" s="42">
        <v>18123.8</v>
      </c>
      <c r="AC18" s="76">
        <v>12586.2</v>
      </c>
      <c r="AD18" s="42"/>
      <c r="AE18" s="42"/>
      <c r="AF18" s="42"/>
      <c r="AG18" s="42"/>
      <c r="AH18" s="42"/>
      <c r="AI18" s="42"/>
      <c r="AJ18" s="42"/>
      <c r="AK18" s="42"/>
      <c r="AL18" s="42"/>
    </row>
    <row r="19" spans="1:38" ht="18.75" customHeight="1">
      <c r="A19" s="33">
        <v>13</v>
      </c>
      <c r="B19" s="34" t="s">
        <v>16</v>
      </c>
      <c r="C19" s="49">
        <f t="shared" si="1"/>
        <v>5312.2</v>
      </c>
      <c r="D19" s="49">
        <f t="shared" si="2"/>
        <v>17412.2</v>
      </c>
      <c r="E19" s="49">
        <f t="shared" si="3"/>
        <v>3269.8</v>
      </c>
      <c r="F19" s="49"/>
      <c r="G19" s="49"/>
      <c r="H19" s="49"/>
      <c r="I19" s="49"/>
      <c r="J19" s="49"/>
      <c r="K19" s="49"/>
      <c r="L19" s="49"/>
      <c r="M19" s="49"/>
      <c r="N19" s="49"/>
      <c r="O19" s="49"/>
      <c r="P19" s="49"/>
      <c r="Q19" s="49"/>
      <c r="R19" s="49"/>
      <c r="S19" s="49">
        <v>12000</v>
      </c>
      <c r="T19" s="49"/>
      <c r="U19" s="49"/>
      <c r="V19" s="49"/>
      <c r="W19" s="49"/>
      <c r="X19" s="49"/>
      <c r="Y19" s="49"/>
      <c r="Z19" s="49"/>
      <c r="AA19" s="49">
        <v>5312.2</v>
      </c>
      <c r="AB19" s="42">
        <v>5312.2</v>
      </c>
      <c r="AC19" s="76">
        <v>3269.8</v>
      </c>
      <c r="AD19" s="42"/>
      <c r="AE19" s="42"/>
      <c r="AF19" s="42"/>
      <c r="AG19" s="42"/>
      <c r="AH19" s="42">
        <v>100</v>
      </c>
      <c r="AI19" s="42"/>
      <c r="AJ19" s="42"/>
      <c r="AK19" s="42"/>
      <c r="AL19" s="42"/>
    </row>
    <row r="20" spans="1:38" ht="18.75" customHeight="1">
      <c r="A20" s="33">
        <v>14</v>
      </c>
      <c r="B20" s="34" t="s">
        <v>17</v>
      </c>
      <c r="C20" s="49">
        <f t="shared" si="1"/>
        <v>11874.2</v>
      </c>
      <c r="D20" s="49">
        <f t="shared" si="2"/>
        <v>11974.2</v>
      </c>
      <c r="E20" s="49">
        <f t="shared" si="3"/>
        <v>7204.1</v>
      </c>
      <c r="F20" s="49"/>
      <c r="G20" s="49"/>
      <c r="H20" s="49"/>
      <c r="I20" s="49"/>
      <c r="J20" s="49"/>
      <c r="K20" s="49"/>
      <c r="L20" s="49"/>
      <c r="M20" s="49"/>
      <c r="N20" s="49"/>
      <c r="O20" s="49"/>
      <c r="P20" s="49"/>
      <c r="Q20" s="49"/>
      <c r="R20" s="49"/>
      <c r="S20" s="49"/>
      <c r="T20" s="49"/>
      <c r="U20" s="49"/>
      <c r="V20" s="49"/>
      <c r="W20" s="49"/>
      <c r="X20" s="49"/>
      <c r="Y20" s="49"/>
      <c r="Z20" s="49"/>
      <c r="AA20" s="49">
        <v>11874.2</v>
      </c>
      <c r="AB20" s="42">
        <v>11874.2</v>
      </c>
      <c r="AC20" s="76">
        <v>7204.1</v>
      </c>
      <c r="AD20" s="42"/>
      <c r="AE20" s="42"/>
      <c r="AF20" s="42"/>
      <c r="AG20" s="42"/>
      <c r="AH20" s="42">
        <v>100</v>
      </c>
      <c r="AI20" s="42"/>
      <c r="AJ20" s="42"/>
      <c r="AK20" s="42"/>
      <c r="AL20" s="42"/>
    </row>
    <row r="21" spans="1:38" ht="18.75" customHeight="1">
      <c r="A21" s="33">
        <v>15</v>
      </c>
      <c r="B21" s="34" t="s">
        <v>18</v>
      </c>
      <c r="C21" s="49">
        <f t="shared" si="1"/>
        <v>16405.2</v>
      </c>
      <c r="D21" s="49">
        <f t="shared" si="2"/>
        <v>16405.2</v>
      </c>
      <c r="E21" s="49">
        <f t="shared" si="3"/>
        <v>10531.2</v>
      </c>
      <c r="F21" s="49"/>
      <c r="G21" s="49"/>
      <c r="H21" s="49"/>
      <c r="I21" s="49"/>
      <c r="J21" s="49"/>
      <c r="K21" s="49"/>
      <c r="L21" s="49"/>
      <c r="M21" s="49"/>
      <c r="N21" s="49"/>
      <c r="O21" s="49"/>
      <c r="P21" s="49"/>
      <c r="Q21" s="49"/>
      <c r="R21" s="49"/>
      <c r="S21" s="49"/>
      <c r="T21" s="49"/>
      <c r="U21" s="49"/>
      <c r="V21" s="49"/>
      <c r="W21" s="49"/>
      <c r="X21" s="49"/>
      <c r="Y21" s="49"/>
      <c r="Z21" s="49"/>
      <c r="AA21" s="49">
        <v>16405.2</v>
      </c>
      <c r="AB21" s="42">
        <v>16405.2</v>
      </c>
      <c r="AC21" s="76">
        <v>10531.2</v>
      </c>
      <c r="AD21" s="42"/>
      <c r="AE21" s="42"/>
      <c r="AF21" s="42"/>
      <c r="AG21" s="42"/>
      <c r="AH21" s="42"/>
      <c r="AI21" s="42"/>
      <c r="AJ21" s="42"/>
      <c r="AK21" s="42"/>
      <c r="AL21" s="42"/>
    </row>
    <row r="22" spans="1:38" ht="18.75" customHeight="1">
      <c r="A22" s="33">
        <v>16</v>
      </c>
      <c r="B22" s="34" t="s">
        <v>19</v>
      </c>
      <c r="C22" s="49">
        <f t="shared" si="1"/>
        <v>25310.9</v>
      </c>
      <c r="D22" s="49">
        <f t="shared" si="2"/>
        <v>25310.9</v>
      </c>
      <c r="E22" s="49">
        <f t="shared" si="3"/>
        <v>14777.7</v>
      </c>
      <c r="F22" s="49"/>
      <c r="G22" s="49"/>
      <c r="H22" s="49"/>
      <c r="I22" s="49"/>
      <c r="J22" s="49"/>
      <c r="K22" s="49"/>
      <c r="L22" s="49"/>
      <c r="M22" s="49"/>
      <c r="N22" s="49"/>
      <c r="O22" s="49"/>
      <c r="P22" s="49"/>
      <c r="Q22" s="49"/>
      <c r="R22" s="49"/>
      <c r="S22" s="49"/>
      <c r="T22" s="49"/>
      <c r="U22" s="49"/>
      <c r="V22" s="49"/>
      <c r="W22" s="49"/>
      <c r="X22" s="49"/>
      <c r="Y22" s="49"/>
      <c r="Z22" s="49"/>
      <c r="AA22" s="49">
        <v>25310.9</v>
      </c>
      <c r="AB22" s="42">
        <v>25310.9</v>
      </c>
      <c r="AC22" s="76">
        <v>14777.7</v>
      </c>
      <c r="AD22" s="42"/>
      <c r="AE22" s="42"/>
      <c r="AF22" s="42"/>
      <c r="AG22" s="42"/>
      <c r="AH22" s="42"/>
      <c r="AI22" s="42"/>
      <c r="AJ22" s="42"/>
      <c r="AK22" s="42"/>
      <c r="AL22" s="42"/>
    </row>
    <row r="23" spans="1:38" ht="18.75" customHeight="1">
      <c r="A23" s="33">
        <v>17</v>
      </c>
      <c r="B23" s="34" t="s">
        <v>20</v>
      </c>
      <c r="C23" s="49">
        <f t="shared" si="1"/>
        <v>7187</v>
      </c>
      <c r="D23" s="49">
        <f t="shared" si="2"/>
        <v>7187</v>
      </c>
      <c r="E23" s="49">
        <f t="shared" si="3"/>
        <v>4637.6000000000004</v>
      </c>
      <c r="F23" s="49"/>
      <c r="G23" s="49"/>
      <c r="H23" s="49"/>
      <c r="I23" s="49"/>
      <c r="J23" s="49"/>
      <c r="K23" s="49"/>
      <c r="L23" s="49"/>
      <c r="M23" s="49"/>
      <c r="N23" s="49"/>
      <c r="O23" s="49"/>
      <c r="P23" s="49"/>
      <c r="Q23" s="49"/>
      <c r="R23" s="49"/>
      <c r="S23" s="49"/>
      <c r="T23" s="49"/>
      <c r="U23" s="49"/>
      <c r="V23" s="49"/>
      <c r="W23" s="49"/>
      <c r="X23" s="49"/>
      <c r="Y23" s="49"/>
      <c r="Z23" s="49"/>
      <c r="AA23" s="49">
        <v>7187</v>
      </c>
      <c r="AB23" s="42">
        <v>7187</v>
      </c>
      <c r="AC23" s="76">
        <v>4637.6000000000004</v>
      </c>
      <c r="AD23" s="42"/>
      <c r="AE23" s="42"/>
      <c r="AF23" s="42"/>
      <c r="AG23" s="42"/>
      <c r="AH23" s="42"/>
      <c r="AI23" s="42"/>
      <c r="AJ23" s="42"/>
      <c r="AK23" s="42"/>
      <c r="AL23" s="42"/>
    </row>
    <row r="24" spans="1:38" ht="18.75" customHeight="1">
      <c r="A24" s="33">
        <v>18</v>
      </c>
      <c r="B24" s="34" t="s">
        <v>21</v>
      </c>
      <c r="C24" s="49">
        <f t="shared" si="1"/>
        <v>4452.8</v>
      </c>
      <c r="D24" s="49">
        <f t="shared" si="2"/>
        <v>4452.8</v>
      </c>
      <c r="E24" s="49">
        <f t="shared" si="3"/>
        <v>2686.2</v>
      </c>
      <c r="F24" s="49"/>
      <c r="G24" s="49"/>
      <c r="H24" s="49"/>
      <c r="I24" s="49"/>
      <c r="J24" s="49"/>
      <c r="K24" s="49"/>
      <c r="L24" s="49"/>
      <c r="M24" s="49"/>
      <c r="N24" s="49"/>
      <c r="O24" s="49"/>
      <c r="P24" s="49"/>
      <c r="Q24" s="49"/>
      <c r="R24" s="49"/>
      <c r="S24" s="49"/>
      <c r="T24" s="49"/>
      <c r="U24" s="49"/>
      <c r="V24" s="49"/>
      <c r="W24" s="49"/>
      <c r="X24" s="49"/>
      <c r="Y24" s="49"/>
      <c r="Z24" s="49"/>
      <c r="AA24" s="49">
        <v>4452.8</v>
      </c>
      <c r="AB24" s="42">
        <v>4452.8</v>
      </c>
      <c r="AC24" s="76">
        <v>2686.2</v>
      </c>
      <c r="AD24" s="42"/>
      <c r="AE24" s="42"/>
      <c r="AF24" s="42"/>
      <c r="AG24" s="42"/>
      <c r="AH24" s="42"/>
      <c r="AI24" s="42"/>
      <c r="AJ24" s="42"/>
      <c r="AK24" s="42"/>
      <c r="AL24" s="42"/>
    </row>
    <row r="25" spans="1:38" ht="18.75" customHeight="1">
      <c r="A25" s="33">
        <v>19</v>
      </c>
      <c r="B25" s="34" t="s">
        <v>22</v>
      </c>
      <c r="C25" s="49">
        <f t="shared" si="1"/>
        <v>13918</v>
      </c>
      <c r="D25" s="49">
        <f t="shared" si="2"/>
        <v>14018</v>
      </c>
      <c r="E25" s="49">
        <f t="shared" si="3"/>
        <v>7974.7</v>
      </c>
      <c r="F25" s="49"/>
      <c r="G25" s="49"/>
      <c r="H25" s="49"/>
      <c r="I25" s="49"/>
      <c r="J25" s="49"/>
      <c r="K25" s="49"/>
      <c r="L25" s="49"/>
      <c r="M25" s="49"/>
      <c r="N25" s="49"/>
      <c r="O25" s="49"/>
      <c r="P25" s="49"/>
      <c r="Q25" s="49"/>
      <c r="R25" s="49"/>
      <c r="S25" s="49"/>
      <c r="T25" s="49"/>
      <c r="U25" s="49"/>
      <c r="V25" s="49"/>
      <c r="W25" s="49"/>
      <c r="X25" s="49"/>
      <c r="Y25" s="49"/>
      <c r="Z25" s="49"/>
      <c r="AA25" s="49">
        <v>13905.4</v>
      </c>
      <c r="AB25" s="42">
        <v>13905.4</v>
      </c>
      <c r="AC25" s="76">
        <v>7974.7</v>
      </c>
      <c r="AD25" s="42">
        <v>12.6</v>
      </c>
      <c r="AE25" s="42">
        <v>12.6</v>
      </c>
      <c r="AF25" s="42"/>
      <c r="AG25" s="42"/>
      <c r="AH25" s="42">
        <v>100</v>
      </c>
      <c r="AI25" s="42"/>
      <c r="AJ25" s="42"/>
      <c r="AK25" s="42"/>
      <c r="AL25" s="42"/>
    </row>
    <row r="26" spans="1:38" ht="18.75" customHeight="1">
      <c r="A26" s="33">
        <v>20</v>
      </c>
      <c r="B26" s="34" t="s">
        <v>23</v>
      </c>
      <c r="C26" s="49">
        <f t="shared" si="1"/>
        <v>9921.2000000000007</v>
      </c>
      <c r="D26" s="49">
        <f t="shared" si="2"/>
        <v>9921.2000000000007</v>
      </c>
      <c r="E26" s="49">
        <f t="shared" si="3"/>
        <v>6444</v>
      </c>
      <c r="F26" s="49"/>
      <c r="G26" s="49"/>
      <c r="H26" s="49"/>
      <c r="I26" s="49"/>
      <c r="J26" s="49"/>
      <c r="K26" s="49"/>
      <c r="L26" s="49"/>
      <c r="M26" s="49"/>
      <c r="N26" s="49"/>
      <c r="O26" s="49"/>
      <c r="P26" s="49"/>
      <c r="Q26" s="49"/>
      <c r="R26" s="49"/>
      <c r="S26" s="49"/>
      <c r="T26" s="49"/>
      <c r="U26" s="49"/>
      <c r="V26" s="49"/>
      <c r="W26" s="49"/>
      <c r="X26" s="49"/>
      <c r="Y26" s="49"/>
      <c r="Z26" s="49"/>
      <c r="AA26" s="49">
        <v>9921.2000000000007</v>
      </c>
      <c r="AB26" s="42">
        <v>9921.2000000000007</v>
      </c>
      <c r="AC26" s="76">
        <v>6444</v>
      </c>
      <c r="AD26" s="42"/>
      <c r="AE26" s="42"/>
      <c r="AF26" s="42"/>
      <c r="AG26" s="42"/>
      <c r="AH26" s="42"/>
      <c r="AI26" s="42"/>
      <c r="AJ26" s="42"/>
      <c r="AK26" s="42"/>
      <c r="AL26" s="42"/>
    </row>
    <row r="27" spans="1:38" ht="18.75" customHeight="1">
      <c r="A27" s="33">
        <v>21</v>
      </c>
      <c r="B27" s="34" t="s">
        <v>24</v>
      </c>
      <c r="C27" s="49">
        <f t="shared" si="1"/>
        <v>9061.9</v>
      </c>
      <c r="D27" s="49">
        <f t="shared" si="2"/>
        <v>9061.9</v>
      </c>
      <c r="E27" s="49">
        <f t="shared" si="3"/>
        <v>5418.3</v>
      </c>
      <c r="F27" s="49"/>
      <c r="G27" s="49"/>
      <c r="H27" s="49"/>
      <c r="I27" s="49"/>
      <c r="J27" s="49"/>
      <c r="K27" s="49"/>
      <c r="L27" s="49"/>
      <c r="M27" s="49"/>
      <c r="N27" s="49"/>
      <c r="O27" s="49"/>
      <c r="P27" s="49"/>
      <c r="Q27" s="49"/>
      <c r="R27" s="49"/>
      <c r="S27" s="49"/>
      <c r="T27" s="49"/>
      <c r="U27" s="49"/>
      <c r="V27" s="49"/>
      <c r="W27" s="49"/>
      <c r="X27" s="49"/>
      <c r="Y27" s="49"/>
      <c r="Z27" s="49"/>
      <c r="AA27" s="49">
        <v>9061.9</v>
      </c>
      <c r="AB27" s="42">
        <v>9061.9</v>
      </c>
      <c r="AC27" s="76">
        <v>5418.3</v>
      </c>
      <c r="AD27" s="42"/>
      <c r="AE27" s="42"/>
      <c r="AF27" s="42"/>
      <c r="AG27" s="42"/>
      <c r="AH27" s="42"/>
      <c r="AI27" s="42"/>
      <c r="AJ27" s="42"/>
      <c r="AK27" s="42"/>
      <c r="AL27" s="42"/>
    </row>
    <row r="28" spans="1:38" ht="29.25" customHeight="1">
      <c r="A28" s="33"/>
      <c r="B28" s="36" t="s">
        <v>101</v>
      </c>
      <c r="C28" s="43">
        <f t="shared" ref="C28:AL28" si="4">SUM(C29:C33)</f>
        <v>339626.11</v>
      </c>
      <c r="D28" s="43">
        <f t="shared" si="4"/>
        <v>352226.1</v>
      </c>
      <c r="E28" s="43">
        <f t="shared" si="4"/>
        <v>207922.4</v>
      </c>
      <c r="F28" s="43">
        <f t="shared" si="4"/>
        <v>0</v>
      </c>
      <c r="G28" s="43">
        <f t="shared" si="4"/>
        <v>0</v>
      </c>
      <c r="H28" s="43">
        <f t="shared" si="4"/>
        <v>0</v>
      </c>
      <c r="I28" s="43">
        <f t="shared" si="4"/>
        <v>70000</v>
      </c>
      <c r="J28" s="43">
        <f t="shared" si="4"/>
        <v>70000</v>
      </c>
      <c r="K28" s="43">
        <f t="shared" si="4"/>
        <v>28334.799999999999</v>
      </c>
      <c r="L28" s="43">
        <f t="shared" si="4"/>
        <v>0</v>
      </c>
      <c r="M28" s="43">
        <f t="shared" si="4"/>
        <v>0</v>
      </c>
      <c r="N28" s="43">
        <f t="shared" si="4"/>
        <v>0</v>
      </c>
      <c r="O28" s="43">
        <f t="shared" si="4"/>
        <v>0</v>
      </c>
      <c r="P28" s="43">
        <f t="shared" si="4"/>
        <v>0</v>
      </c>
      <c r="Q28" s="43">
        <f t="shared" si="4"/>
        <v>0</v>
      </c>
      <c r="R28" s="43">
        <f t="shared" si="4"/>
        <v>0</v>
      </c>
      <c r="S28" s="43">
        <f t="shared" si="4"/>
        <v>12500</v>
      </c>
      <c r="T28" s="43">
        <f t="shared" si="4"/>
        <v>0</v>
      </c>
      <c r="U28" s="43">
        <f t="shared" si="4"/>
        <v>300</v>
      </c>
      <c r="V28" s="43">
        <f t="shared" si="4"/>
        <v>300</v>
      </c>
      <c r="W28" s="43">
        <f t="shared" si="4"/>
        <v>300</v>
      </c>
      <c r="X28" s="43">
        <f t="shared" si="4"/>
        <v>5000</v>
      </c>
      <c r="Y28" s="43">
        <f t="shared" si="4"/>
        <v>5000</v>
      </c>
      <c r="Z28" s="43">
        <f t="shared" si="4"/>
        <v>5000</v>
      </c>
      <c r="AA28" s="43">
        <f t="shared" si="4"/>
        <v>261702.01</v>
      </c>
      <c r="AB28" s="43">
        <f t="shared" si="4"/>
        <v>261702</v>
      </c>
      <c r="AC28" s="77">
        <f t="shared" si="4"/>
        <v>173764.19999999998</v>
      </c>
      <c r="AD28" s="43">
        <f t="shared" si="4"/>
        <v>2624.1</v>
      </c>
      <c r="AE28" s="43">
        <f t="shared" si="4"/>
        <v>2624.1</v>
      </c>
      <c r="AF28" s="43">
        <f t="shared" si="4"/>
        <v>523.4</v>
      </c>
      <c r="AG28" s="43">
        <f t="shared" si="4"/>
        <v>0</v>
      </c>
      <c r="AH28" s="43">
        <f t="shared" si="4"/>
        <v>100</v>
      </c>
      <c r="AI28" s="43">
        <f t="shared" si="4"/>
        <v>0</v>
      </c>
      <c r="AJ28" s="43">
        <f t="shared" si="4"/>
        <v>0</v>
      </c>
      <c r="AK28" s="43">
        <f t="shared" si="4"/>
        <v>0</v>
      </c>
      <c r="AL28" s="43">
        <f t="shared" si="4"/>
        <v>0</v>
      </c>
    </row>
    <row r="29" spans="1:38" ht="18" customHeight="1">
      <c r="A29" s="33">
        <v>22</v>
      </c>
      <c r="B29" s="34" t="s">
        <v>25</v>
      </c>
      <c r="C29" s="49">
        <f t="shared" ref="C29:C34" si="5">F29+I29+L29+O29+R29+U29+X29+AA29+AD29+AJ29</f>
        <v>12421.11</v>
      </c>
      <c r="D29" s="49">
        <f t="shared" si="2"/>
        <v>12421.1</v>
      </c>
      <c r="E29" s="49">
        <f t="shared" ref="E29:E33" si="6">H29+K29+N29+Q29+T29+W29+Z29+AC29+AF29+AL29</f>
        <v>8219.5</v>
      </c>
      <c r="F29" s="49"/>
      <c r="G29" s="49"/>
      <c r="H29" s="49"/>
      <c r="I29" s="49"/>
      <c r="J29" s="49"/>
      <c r="K29" s="49"/>
      <c r="L29" s="49"/>
      <c r="M29" s="49"/>
      <c r="N29" s="49"/>
      <c r="O29" s="49"/>
      <c r="P29" s="49"/>
      <c r="Q29" s="49"/>
      <c r="R29" s="49"/>
      <c r="S29" s="49"/>
      <c r="T29" s="49"/>
      <c r="U29" s="49"/>
      <c r="V29" s="49"/>
      <c r="W29" s="49"/>
      <c r="X29" s="49"/>
      <c r="Y29" s="49"/>
      <c r="Z29" s="49"/>
      <c r="AA29" s="49">
        <v>12421.11</v>
      </c>
      <c r="AB29" s="42">
        <v>12421.1</v>
      </c>
      <c r="AC29" s="76">
        <v>8219.5</v>
      </c>
      <c r="AD29" s="42"/>
      <c r="AE29" s="42"/>
      <c r="AF29" s="42"/>
      <c r="AG29" s="42"/>
      <c r="AH29" s="42"/>
      <c r="AI29" s="42"/>
      <c r="AJ29" s="42"/>
      <c r="AK29" s="42"/>
      <c r="AL29" s="42"/>
    </row>
    <row r="30" spans="1:38" ht="18" customHeight="1">
      <c r="A30" s="33">
        <v>23</v>
      </c>
      <c r="B30" s="34" t="s">
        <v>26</v>
      </c>
      <c r="C30" s="49">
        <f t="shared" si="5"/>
        <v>20623.7</v>
      </c>
      <c r="D30" s="49">
        <f t="shared" si="2"/>
        <v>20623.7</v>
      </c>
      <c r="E30" s="49">
        <f t="shared" si="6"/>
        <v>14026.7</v>
      </c>
      <c r="F30" s="49"/>
      <c r="G30" s="49"/>
      <c r="H30" s="49"/>
      <c r="I30" s="49"/>
      <c r="J30" s="49"/>
      <c r="K30" s="49"/>
      <c r="L30" s="49"/>
      <c r="M30" s="49"/>
      <c r="N30" s="49"/>
      <c r="O30" s="49"/>
      <c r="P30" s="49"/>
      <c r="Q30" s="49"/>
      <c r="R30" s="49"/>
      <c r="S30" s="49"/>
      <c r="T30" s="49"/>
      <c r="U30" s="49"/>
      <c r="V30" s="49"/>
      <c r="W30" s="49"/>
      <c r="X30" s="49"/>
      <c r="Y30" s="49"/>
      <c r="Z30" s="49"/>
      <c r="AA30" s="49">
        <v>20623.7</v>
      </c>
      <c r="AB30" s="42">
        <v>20623.7</v>
      </c>
      <c r="AC30" s="76">
        <v>14026.7</v>
      </c>
      <c r="AD30" s="42"/>
      <c r="AE30" s="42"/>
      <c r="AF30" s="42"/>
      <c r="AG30" s="42"/>
      <c r="AH30" s="42"/>
      <c r="AI30" s="42"/>
      <c r="AJ30" s="42"/>
      <c r="AK30" s="42"/>
      <c r="AL30" s="42"/>
    </row>
    <row r="31" spans="1:38" ht="18" customHeight="1">
      <c r="A31" s="33">
        <v>24</v>
      </c>
      <c r="B31" s="34" t="s">
        <v>27</v>
      </c>
      <c r="C31" s="49">
        <f t="shared" si="5"/>
        <v>45693.7</v>
      </c>
      <c r="D31" s="49">
        <f t="shared" si="2"/>
        <v>45693.7</v>
      </c>
      <c r="E31" s="49">
        <f t="shared" si="6"/>
        <v>28773</v>
      </c>
      <c r="F31" s="49"/>
      <c r="G31" s="49"/>
      <c r="H31" s="49"/>
      <c r="I31" s="49"/>
      <c r="J31" s="49"/>
      <c r="K31" s="49"/>
      <c r="L31" s="49"/>
      <c r="M31" s="49"/>
      <c r="N31" s="49"/>
      <c r="O31" s="49"/>
      <c r="P31" s="49"/>
      <c r="Q31" s="49"/>
      <c r="R31" s="49"/>
      <c r="S31" s="49"/>
      <c r="T31" s="49"/>
      <c r="U31" s="49">
        <v>300</v>
      </c>
      <c r="V31" s="49">
        <v>300</v>
      </c>
      <c r="W31" s="49">
        <v>300</v>
      </c>
      <c r="X31" s="49"/>
      <c r="Y31" s="49"/>
      <c r="Z31" s="49"/>
      <c r="AA31" s="49">
        <v>45309.599999999999</v>
      </c>
      <c r="AB31" s="42">
        <v>45309.599999999999</v>
      </c>
      <c r="AC31" s="76">
        <v>28465</v>
      </c>
      <c r="AD31" s="42">
        <v>84.1</v>
      </c>
      <c r="AE31" s="42">
        <v>84.1</v>
      </c>
      <c r="AF31" s="42">
        <v>8</v>
      </c>
      <c r="AG31" s="42"/>
      <c r="AH31" s="42"/>
      <c r="AI31" s="42"/>
      <c r="AJ31" s="42"/>
      <c r="AK31" s="42"/>
      <c r="AL31" s="42"/>
    </row>
    <row r="32" spans="1:38" s="2" customFormat="1" ht="18" customHeight="1">
      <c r="A32" s="33">
        <v>26</v>
      </c>
      <c r="B32" s="34" t="s">
        <v>28</v>
      </c>
      <c r="C32" s="49">
        <f t="shared" si="5"/>
        <v>179872.7</v>
      </c>
      <c r="D32" s="49">
        <f t="shared" si="2"/>
        <v>192472.7</v>
      </c>
      <c r="E32" s="49">
        <f t="shared" si="6"/>
        <v>121537.59999999999</v>
      </c>
      <c r="F32" s="49"/>
      <c r="G32" s="49"/>
      <c r="H32" s="49"/>
      <c r="I32" s="49"/>
      <c r="J32" s="49"/>
      <c r="K32" s="49"/>
      <c r="L32" s="49"/>
      <c r="M32" s="49"/>
      <c r="N32" s="49"/>
      <c r="O32" s="49"/>
      <c r="P32" s="49"/>
      <c r="Q32" s="49"/>
      <c r="R32" s="49"/>
      <c r="S32" s="49">
        <v>12500</v>
      </c>
      <c r="T32" s="49"/>
      <c r="U32" s="49"/>
      <c r="V32" s="49"/>
      <c r="W32" s="49"/>
      <c r="X32" s="49">
        <v>5000</v>
      </c>
      <c r="Y32" s="49">
        <v>5000</v>
      </c>
      <c r="Z32" s="49">
        <v>5000</v>
      </c>
      <c r="AA32" s="49">
        <v>172332.7</v>
      </c>
      <c r="AB32" s="42">
        <v>172332.7</v>
      </c>
      <c r="AC32" s="76">
        <v>116022.2</v>
      </c>
      <c r="AD32" s="42">
        <v>2540</v>
      </c>
      <c r="AE32" s="42">
        <v>2540</v>
      </c>
      <c r="AF32" s="42">
        <v>515.4</v>
      </c>
      <c r="AG32" s="42"/>
      <c r="AH32" s="42">
        <v>100</v>
      </c>
      <c r="AI32" s="42"/>
      <c r="AJ32" s="42"/>
      <c r="AK32" s="42"/>
      <c r="AL32" s="42"/>
    </row>
    <row r="33" spans="1:38" ht="18" customHeight="1">
      <c r="A33" s="33">
        <v>25</v>
      </c>
      <c r="B33" s="34" t="s">
        <v>29</v>
      </c>
      <c r="C33" s="49">
        <f t="shared" si="5"/>
        <v>81014.899999999994</v>
      </c>
      <c r="D33" s="49">
        <f t="shared" si="2"/>
        <v>81014.899999999994</v>
      </c>
      <c r="E33" s="49">
        <f t="shared" si="6"/>
        <v>35365.599999999999</v>
      </c>
      <c r="F33" s="49"/>
      <c r="G33" s="49"/>
      <c r="H33" s="49"/>
      <c r="I33" s="49">
        <v>70000</v>
      </c>
      <c r="J33" s="49">
        <v>70000</v>
      </c>
      <c r="K33" s="49">
        <v>28334.799999999999</v>
      </c>
      <c r="L33" s="49"/>
      <c r="M33" s="49"/>
      <c r="N33" s="49"/>
      <c r="O33" s="49"/>
      <c r="P33" s="49"/>
      <c r="Q33" s="49"/>
      <c r="R33" s="49"/>
      <c r="S33" s="49"/>
      <c r="T33" s="49"/>
      <c r="U33" s="49"/>
      <c r="V33" s="49"/>
      <c r="W33" s="49"/>
      <c r="X33" s="49"/>
      <c r="Y33" s="49"/>
      <c r="Z33" s="49"/>
      <c r="AA33" s="49">
        <v>11014.9</v>
      </c>
      <c r="AB33" s="42">
        <v>11014.9</v>
      </c>
      <c r="AC33" s="76">
        <v>7030.8</v>
      </c>
      <c r="AD33" s="42"/>
      <c r="AE33" s="42"/>
      <c r="AF33" s="42"/>
      <c r="AG33" s="42"/>
      <c r="AH33" s="42"/>
      <c r="AI33" s="42"/>
      <c r="AJ33" s="42"/>
      <c r="AK33" s="42"/>
      <c r="AL33" s="42"/>
    </row>
    <row r="34" spans="1:38" s="41" customFormat="1" ht="16.5" customHeight="1">
      <c r="A34" s="94" t="s">
        <v>104</v>
      </c>
      <c r="B34" s="94"/>
      <c r="C34" s="57">
        <f t="shared" si="5"/>
        <v>64155</v>
      </c>
      <c r="D34" s="49">
        <f t="shared" si="2"/>
        <v>14200</v>
      </c>
      <c r="E34" s="57"/>
      <c r="F34" s="57">
        <v>3900</v>
      </c>
      <c r="G34" s="57">
        <v>3900</v>
      </c>
      <c r="H34" s="57"/>
      <c r="I34" s="32"/>
      <c r="J34" s="32"/>
      <c r="K34" s="32"/>
      <c r="L34" s="32"/>
      <c r="M34" s="32"/>
      <c r="N34" s="32"/>
      <c r="O34" s="32">
        <v>10000</v>
      </c>
      <c r="P34" s="32">
        <v>10000</v>
      </c>
      <c r="Q34" s="32"/>
      <c r="R34" s="32">
        <v>50000</v>
      </c>
      <c r="S34" s="32"/>
      <c r="T34" s="32"/>
      <c r="U34" s="32"/>
      <c r="V34" s="32"/>
      <c r="W34" s="32"/>
      <c r="X34" s="32"/>
      <c r="Y34" s="32"/>
      <c r="Z34" s="32"/>
      <c r="AA34" s="32"/>
      <c r="AB34" s="43"/>
      <c r="AC34" s="43"/>
      <c r="AD34" s="43"/>
      <c r="AE34" s="43"/>
      <c r="AF34" s="43"/>
      <c r="AG34" s="43"/>
      <c r="AH34" s="43"/>
      <c r="AI34" s="43"/>
      <c r="AJ34" s="43">
        <v>255</v>
      </c>
      <c r="AK34" s="43">
        <v>300</v>
      </c>
      <c r="AL34" s="43"/>
    </row>
    <row r="35" spans="1:38" s="9" customFormat="1" ht="26.25" customHeight="1">
      <c r="A35" s="88" t="s">
        <v>30</v>
      </c>
      <c r="B35" s="88"/>
      <c r="C35" s="32">
        <f t="shared" ref="C35:AL35" si="7">SUM(C6+C28+C34)</f>
        <v>726198.81</v>
      </c>
      <c r="D35" s="32">
        <f>SUM(D6+D28+D34)</f>
        <v>726843.8</v>
      </c>
      <c r="E35" s="32">
        <f t="shared" si="7"/>
        <v>402601</v>
      </c>
      <c r="F35" s="32">
        <f t="shared" si="7"/>
        <v>3900</v>
      </c>
      <c r="G35" s="32">
        <f t="shared" si="7"/>
        <v>3900</v>
      </c>
      <c r="H35" s="32">
        <f t="shared" si="7"/>
        <v>0</v>
      </c>
      <c r="I35" s="32">
        <f t="shared" si="7"/>
        <v>120000</v>
      </c>
      <c r="J35" s="32">
        <f t="shared" si="7"/>
        <v>120000</v>
      </c>
      <c r="K35" s="32">
        <f t="shared" si="7"/>
        <v>46382.2</v>
      </c>
      <c r="L35" s="32">
        <f t="shared" si="7"/>
        <v>10000</v>
      </c>
      <c r="M35" s="32">
        <f t="shared" si="7"/>
        <v>10000</v>
      </c>
      <c r="N35" s="32">
        <f t="shared" si="7"/>
        <v>8539</v>
      </c>
      <c r="O35" s="32">
        <f t="shared" si="7"/>
        <v>10000</v>
      </c>
      <c r="P35" s="32">
        <f t="shared" si="7"/>
        <v>10000</v>
      </c>
      <c r="Q35" s="32">
        <f t="shared" si="7"/>
        <v>0</v>
      </c>
      <c r="R35" s="32">
        <f t="shared" si="7"/>
        <v>50000</v>
      </c>
      <c r="S35" s="32">
        <f t="shared" si="7"/>
        <v>50000</v>
      </c>
      <c r="T35" s="32">
        <f t="shared" si="7"/>
        <v>0</v>
      </c>
      <c r="U35" s="32">
        <f t="shared" si="7"/>
        <v>300</v>
      </c>
      <c r="V35" s="32">
        <f t="shared" si="7"/>
        <v>300</v>
      </c>
      <c r="W35" s="32">
        <f t="shared" si="7"/>
        <v>300</v>
      </c>
      <c r="X35" s="32">
        <f t="shared" si="7"/>
        <v>5000</v>
      </c>
      <c r="Y35" s="32">
        <f t="shared" si="7"/>
        <v>5000</v>
      </c>
      <c r="Z35" s="32">
        <f t="shared" si="7"/>
        <v>5000</v>
      </c>
      <c r="AA35" s="32">
        <f t="shared" si="7"/>
        <v>524107.11000000004</v>
      </c>
      <c r="AB35" s="32">
        <f t="shared" si="7"/>
        <v>524107.10000000003</v>
      </c>
      <c r="AC35" s="32">
        <f t="shared" si="7"/>
        <v>341856.4</v>
      </c>
      <c r="AD35" s="32">
        <f t="shared" si="7"/>
        <v>2636.7</v>
      </c>
      <c r="AE35" s="32">
        <f t="shared" si="7"/>
        <v>2636.7</v>
      </c>
      <c r="AF35" s="32">
        <f t="shared" si="7"/>
        <v>523.4</v>
      </c>
      <c r="AG35" s="32">
        <f t="shared" si="7"/>
        <v>0</v>
      </c>
      <c r="AH35" s="32">
        <f t="shared" si="7"/>
        <v>100</v>
      </c>
      <c r="AI35" s="32">
        <f t="shared" si="7"/>
        <v>0</v>
      </c>
      <c r="AJ35" s="32">
        <f t="shared" si="7"/>
        <v>255</v>
      </c>
      <c r="AK35" s="32">
        <f t="shared" si="7"/>
        <v>300</v>
      </c>
      <c r="AL35" s="32">
        <f t="shared" si="7"/>
        <v>0</v>
      </c>
    </row>
    <row r="37" spans="1:38">
      <c r="C37" s="71"/>
      <c r="D37" s="71"/>
      <c r="E37" s="71"/>
    </row>
    <row r="41" spans="1:38">
      <c r="E41" s="2" t="s">
        <v>1</v>
      </c>
    </row>
  </sheetData>
  <mergeCells count="15">
    <mergeCell ref="C2:S2"/>
    <mergeCell ref="AJ4:AL4"/>
    <mergeCell ref="O4:Q4"/>
    <mergeCell ref="A35:B35"/>
    <mergeCell ref="L4:N4"/>
    <mergeCell ref="AA4:AC4"/>
    <mergeCell ref="A34:B34"/>
    <mergeCell ref="C4:E4"/>
    <mergeCell ref="I4:K4"/>
    <mergeCell ref="AD4:AF4"/>
    <mergeCell ref="F4:H4"/>
    <mergeCell ref="R4:T4"/>
    <mergeCell ref="U4:W4"/>
    <mergeCell ref="X4:Z4"/>
    <mergeCell ref="AG4:AI4"/>
  </mergeCells>
  <pageMargins left="0" right="0" top="0" bottom="0" header="0" footer="0"/>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таблица В6</vt:lpstr>
      <vt:lpstr>дотации</vt:lpstr>
      <vt:lpstr>субсидии</vt:lpstr>
      <vt:lpstr>субвенции</vt:lpstr>
      <vt:lpstr>иные</vt:lpstr>
      <vt:lpstr>дотации!Заголовки_для_печати</vt:lpstr>
      <vt:lpstr>иные!Заголовки_для_печати</vt:lpstr>
      <vt:lpstr>субвенции!Заголовки_для_печати</vt:lpstr>
      <vt:lpstr>субсидии!Заголовки_для_печати</vt:lpstr>
      <vt:lpstr>'таблица В6'!Заголовки_для_печати</vt:lpstr>
      <vt:lpstr>дотации!Область_печати</vt:lpstr>
      <vt:lpstr>иные!Область_печати</vt:lpstr>
      <vt:lpstr>субвенции!Область_печати</vt:lpstr>
      <vt:lpstr>субсидии!Область_печати</vt:lpstr>
      <vt:lpstr>'таблица В6'!Область_печати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Леонтьева Светлана Александровна</dc:creator>
  <cp:lastModifiedBy>Смирнов Игорь Николаевич</cp:lastModifiedBy>
  <cp:lastPrinted>2022-08-19T10:50:42Z</cp:lastPrinted>
  <dcterms:created xsi:type="dcterms:W3CDTF">2019-04-18T08:29:34Z</dcterms:created>
  <dcterms:modified xsi:type="dcterms:W3CDTF">2022-08-22T12:04:21Z</dcterms:modified>
</cp:coreProperties>
</file>