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10" yWindow="-20" windowWidth="14310" windowHeight="6420"/>
  </bookViews>
  <sheets>
    <sheet name="В3" sheetId="1" r:id="rId1"/>
  </sheets>
  <definedNames>
    <definedName name="_xlnm.Print_Titles" localSheetId="0">В3!$5:$5</definedName>
  </definedNames>
  <calcPr calcId="145621"/>
</workbook>
</file>

<file path=xl/calcChain.xml><?xml version="1.0" encoding="utf-8"?>
<calcChain xmlns="http://schemas.openxmlformats.org/spreadsheetml/2006/main">
  <c r="D80" i="1" l="1"/>
  <c r="C80" i="1"/>
  <c r="D74" i="1"/>
  <c r="C74" i="1"/>
  <c r="D70" i="1"/>
  <c r="C70" i="1"/>
  <c r="D64" i="1"/>
  <c r="C64" i="1"/>
  <c r="D56" i="1"/>
  <c r="C56" i="1"/>
  <c r="D52" i="1"/>
  <c r="C52" i="1"/>
  <c r="E54" i="1"/>
  <c r="D42" i="1"/>
  <c r="C42" i="1"/>
  <c r="D38" i="1"/>
  <c r="C38" i="1"/>
  <c r="D33" i="1"/>
  <c r="C33" i="1"/>
  <c r="D23" i="1"/>
  <c r="C23" i="1"/>
  <c r="D7" i="1"/>
  <c r="D18" i="1"/>
  <c r="C18" i="1"/>
  <c r="C7" i="1"/>
  <c r="F80" i="1" l="1"/>
  <c r="F78" i="1"/>
  <c r="F74" i="1"/>
  <c r="F70" i="1"/>
  <c r="F64" i="1"/>
  <c r="F56" i="1"/>
  <c r="F52" i="1"/>
  <c r="F42" i="1"/>
  <c r="F38" i="1"/>
  <c r="F33" i="1"/>
  <c r="F23" i="1"/>
  <c r="F18" i="1"/>
  <c r="F16" i="1"/>
  <c r="F7" i="1"/>
  <c r="F6" i="1"/>
  <c r="E9" i="1" l="1"/>
  <c r="G83" i="1" l="1"/>
  <c r="E83" i="1"/>
  <c r="G82" i="1"/>
  <c r="E82" i="1"/>
  <c r="G81" i="1"/>
  <c r="E81" i="1"/>
  <c r="G79" i="1"/>
  <c r="E79" i="1"/>
  <c r="E78" i="1"/>
  <c r="G77" i="1"/>
  <c r="E77" i="1"/>
  <c r="G76" i="1"/>
  <c r="E76" i="1"/>
  <c r="G75" i="1"/>
  <c r="E75" i="1"/>
  <c r="E74" i="1"/>
  <c r="G73" i="1"/>
  <c r="E73" i="1"/>
  <c r="G72" i="1"/>
  <c r="E72" i="1"/>
  <c r="E71" i="1"/>
  <c r="G69" i="1"/>
  <c r="E69" i="1"/>
  <c r="G68" i="1"/>
  <c r="E68" i="1"/>
  <c r="G67" i="1"/>
  <c r="E67" i="1"/>
  <c r="G66" i="1"/>
  <c r="E66" i="1"/>
  <c r="G65" i="1"/>
  <c r="E65" i="1"/>
  <c r="G63" i="1"/>
  <c r="E63" i="1"/>
  <c r="G62" i="1"/>
  <c r="E62" i="1"/>
  <c r="G61" i="1"/>
  <c r="E61" i="1"/>
  <c r="G60" i="1"/>
  <c r="E60" i="1"/>
  <c r="G59" i="1"/>
  <c r="E59" i="1"/>
  <c r="G58" i="1"/>
  <c r="E58" i="1"/>
  <c r="G57" i="1"/>
  <c r="E57" i="1"/>
  <c r="G56" i="1"/>
  <c r="G55" i="1"/>
  <c r="E55" i="1"/>
  <c r="G53" i="1"/>
  <c r="E53" i="1"/>
  <c r="G51" i="1"/>
  <c r="E51" i="1"/>
  <c r="G50" i="1"/>
  <c r="E50" i="1"/>
  <c r="G49" i="1"/>
  <c r="E49" i="1"/>
  <c r="G48" i="1"/>
  <c r="E48" i="1"/>
  <c r="G47" i="1"/>
  <c r="E47" i="1"/>
  <c r="G46" i="1"/>
  <c r="E46" i="1"/>
  <c r="G45" i="1"/>
  <c r="E45" i="1"/>
  <c r="G44" i="1"/>
  <c r="E44" i="1"/>
  <c r="G43" i="1"/>
  <c r="E43" i="1"/>
  <c r="G41" i="1"/>
  <c r="E41" i="1"/>
  <c r="G40" i="1"/>
  <c r="E40" i="1"/>
  <c r="G39" i="1"/>
  <c r="E39" i="1"/>
  <c r="E38" i="1"/>
  <c r="G37" i="1"/>
  <c r="E37" i="1"/>
  <c r="E36" i="1"/>
  <c r="G35" i="1"/>
  <c r="E35" i="1"/>
  <c r="G34" i="1"/>
  <c r="E34" i="1"/>
  <c r="G32" i="1"/>
  <c r="E32" i="1"/>
  <c r="G31" i="1"/>
  <c r="E31" i="1"/>
  <c r="G30" i="1"/>
  <c r="E30" i="1"/>
  <c r="G29" i="1"/>
  <c r="E29" i="1"/>
  <c r="G28" i="1"/>
  <c r="E28" i="1"/>
  <c r="G27" i="1"/>
  <c r="E27" i="1"/>
  <c r="G26" i="1"/>
  <c r="E26" i="1"/>
  <c r="E25" i="1"/>
  <c r="G24" i="1"/>
  <c r="E24" i="1"/>
  <c r="G23" i="1"/>
  <c r="E22" i="1"/>
  <c r="G21" i="1"/>
  <c r="E21" i="1"/>
  <c r="G20" i="1"/>
  <c r="E20" i="1"/>
  <c r="G19" i="1"/>
  <c r="E19" i="1"/>
  <c r="E18" i="1"/>
  <c r="G17" i="1"/>
  <c r="E17" i="1"/>
  <c r="E16" i="1"/>
  <c r="G15" i="1"/>
  <c r="E15" i="1"/>
  <c r="E14" i="1"/>
  <c r="E13" i="1"/>
  <c r="G12" i="1"/>
  <c r="E12" i="1"/>
  <c r="G11" i="1"/>
  <c r="E11" i="1"/>
  <c r="G10" i="1"/>
  <c r="E10" i="1"/>
  <c r="G9" i="1"/>
  <c r="G8" i="1"/>
  <c r="E8" i="1"/>
  <c r="G80" i="1" l="1"/>
  <c r="G70" i="1"/>
  <c r="G78" i="1"/>
  <c r="G74" i="1"/>
  <c r="G64" i="1"/>
  <c r="G42" i="1"/>
  <c r="G38" i="1"/>
  <c r="G33" i="1"/>
  <c r="E33" i="1"/>
  <c r="G18" i="1"/>
  <c r="G16" i="1"/>
  <c r="G7" i="1"/>
  <c r="E7" i="1"/>
  <c r="E64" i="1"/>
  <c r="E56" i="1"/>
  <c r="E52" i="1"/>
  <c r="E42" i="1"/>
  <c r="E23" i="1"/>
  <c r="G52" i="1"/>
  <c r="E70" i="1"/>
  <c r="E80" i="1"/>
  <c r="E6" i="1" l="1"/>
  <c r="G6" i="1"/>
</calcChain>
</file>

<file path=xl/sharedStrings.xml><?xml version="1.0" encoding="utf-8"?>
<sst xmlns="http://schemas.openxmlformats.org/spreadsheetml/2006/main" count="143" uniqueCount="143">
  <si>
    <t>Код</t>
  </si>
  <si>
    <t>Наименование разделов, подразделов</t>
  </si>
  <si>
    <t>Утвержденные бюджетные назначения (годовой план), тыс. руб.</t>
  </si>
  <si>
    <t>Темп роста к соответствующему периоду прошлого года, %</t>
  </si>
  <si>
    <t>РАСХОДЫ БЮДЖЕТА - ВСЕГО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</si>
  <si>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</si>
  <si>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</si>
  <si>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</si>
  <si>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</si>
  <si>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</si>
  <si>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</si>
  <si>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</si>
  <si>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</si>
  <si>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</si>
  <si>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</si>
  <si>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</si>
  <si>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</si>
  <si>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</si>
  <si>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</si>
  <si>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</si>
  <si>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</si>
  <si>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</si>
  <si>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</si>
  <si>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</si>
  <si>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</si>
  <si>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</si>
  <si>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</si>
  <si>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</si>
  <si>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</si>
  <si>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</si>
  <si>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</si>
  <si>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</si>
  <si>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</si>
  <si>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</si>
  <si>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</si>
  <si>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</si>
  <si>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</si>
  <si>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</si>
  <si>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</si>
  <si>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</si>
  <si>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</si>
  <si>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</si>
  <si>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</si>
  <si>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</si>
  <si>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</si>
  <si>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</si>
  <si>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</si>
  <si>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</si>
  <si>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</si>
  <si>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</si>
  <si>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</si>
  <si>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</si>
  <si>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</si>
  <si>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</si>
  <si>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</si>
  <si>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</si>
  <si>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</si>
  <si>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</si>
  <si>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</si>
  <si>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</si>
  <si>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</si>
  <si>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</si>
  <si>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</si>
  <si>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</si>
  <si>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</si>
  <si>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</si>
  <si>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</si>
  <si>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</si>
  <si>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</si>
  <si>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</si>
  <si>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</si>
  <si>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</si>
  <si>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</si>
  <si>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</si>
  <si>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</si>
  <si>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</si>
  <si>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</si>
  <si>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</si>
  <si>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</si>
  <si>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</si>
  <si>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</si>
  <si>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</si>
  <si>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</si>
  <si>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</si>
  <si>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</si>
  <si>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</si>
  <si>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</si>
  <si>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</si>
  <si>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</si>
  <si>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</si>
  <si>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</si>
  <si>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</si>
  <si>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</si>
  <si>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</si>
  <si>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</si>
  <si>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</si>
  <si>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</si>
  <si>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</si>
  <si>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</si>
  <si>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</si>
  <si>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</si>
  <si>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</si>
  <si>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</si>
  <si>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</si>
  <si>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</si>
  <si>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</si>
  <si>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</si>
  <si>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</si>
  <si>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</si>
  <si>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</si>
  <si>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</si>
  <si>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</si>
  <si>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</si>
  <si>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</si>
  <si>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</si>
  <si>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</si>
  <si>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</si>
  <si>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</si>
  <si>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</si>
  <si>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</si>
  <si>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</si>
  <si>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</si>
  <si>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</si>
  <si>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</si>
  <si>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</si>
  <si>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</si>
  <si>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</si>
  <si>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</si>
  <si>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</si>
  <si>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</si>
  <si>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</si>
  <si>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</si>
  <si>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</si>
  <si>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</si>
  <si>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</si>
  <si>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</si>
  <si>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</si>
  <si>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01.07.2022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</si>
  <si>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01.07.2022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</si>
  <si>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01.07.2021, </t>
    </r>
    <r>
      <rPr>
        <sz val="9"/>
        <color rgb="FF000000"/>
        <rFont val="Times New Roman"/>
        <family val="1"/>
        <charset val="204"/>
      </rPr>
      <t>тыс. руб.</t>
    </r>
  </si>
  <si>
    <t>0802</t>
  </si>
  <si>
    <t>Кинематография</t>
  </si>
  <si>
    <t xml:space="preserve">Сведения об исполнении республиканского бюджета за 1 полугодие 2022 года по расходам в разрезе разделов и подразделов классификации расходов бюджета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</si>
</sst>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" fontId="7" fillId="0" borderId="5">
      <alignment horizontal="center" vertical="top" shrinkToFit="1"/>
    </xf>
    <xf numFmtId="4" fontId="8" fillId="2" borderId="5">
      <alignment horizontal="right" vertical="top" shrinkToFit="1"/>
    </xf>
    <xf numFmtId="0" fontId="8" fillId="0" borderId="5">
      <alignment vertical="top" wrapText="1"/>
    </xf>
    <xf numFmtId="0" fontId="8" fillId="0" borderId="5">
      <alignment horizontal="left"/>
    </xf>
    <xf numFmtId="4" fontId="8" fillId="3" borderId="5">
      <alignment horizontal="right" vertical="top" shrinkToFit="1"/>
    </xf>
    <xf numFmtId="0" fontId="7" fillId="0" borderId="0"/>
    <xf numFmtId="0" fontId="9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2" fillId="0" borderId="4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6" fillId="0" borderId="0" xfId="0" applyFont="1" applyAlignment="1">
      <alignment horizontal="center" vertical="center" wrapText="1"/>
    </xf>
  </cellXfs>
  <cellStyles count="8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3"/>
  <sheetViews>
    <sheetView tabSelected="1" zoomScale="110" zoomScaleNormal="110" workbookViewId="0">
      <selection activeCell="A4" sqref="A4"/>
    </sheetView>
  </sheetViews>
  <sheetFormatPr defaultRowHeight="14.5" x14ac:dyDescent="0.35"/>
  <cols>
    <col min="2" max="2" width="40.453125" customWidth="1"/>
    <col min="3" max="3" width="14.453125" customWidth="1"/>
    <col min="4" max="4" width="16.453125" customWidth="1"/>
    <col min="5" max="5" width="14.81640625" customWidth="1"/>
    <col min="6" max="7" width="15.7265625" customWidth="1"/>
    <col min="8" max="8" width="11.81640625" bestFit="1" customWidth="1"/>
    <col min="9" max="9" width="13.26953125" customWidth="1"/>
  </cols>
  <sheetData>
    <row r="2" spans="1:9" x14ac:dyDescent="0.35">
      <c r="A2" s="1"/>
      <c r="G2" s="11"/>
    </row>
    <row r="3" spans="1:9" ht="45" customHeight="1" x14ac:dyDescent="0.35">
      <c r="A3" s="18" t="s">
        <v>142</v>
      </c>
      <c r="B3" s="18"/>
      <c r="C3" s="18"/>
      <c r="D3" s="18"/>
      <c r="E3" s="18"/>
      <c r="F3" s="18"/>
      <c r="G3" s="18"/>
    </row>
    <row r="4" spans="1:9" ht="15.75" thickBot="1" x14ac:dyDescent="0.3">
      <c r="A4" s="1"/>
    </row>
    <row r="5" spans="1:9" ht="69.5" thickBot="1" x14ac:dyDescent="0.4">
      <c r="A5" s="2" t="s">
        <v>0</v>
      </c>
      <c r="B5" s="3" t="s">
        <v>1</v>
      </c>
      <c r="C5" s="4" t="s">
        <v>2</v>
      </c>
      <c r="D5" s="4" t="s">
        <v>137</v>
      </c>
      <c r="E5" s="4" t="s">
        <v>138</v>
      </c>
      <c r="F5" s="4" t="s">
        <v>139</v>
      </c>
      <c r="G5" s="4" t="s">
        <v>3</v>
      </c>
    </row>
    <row r="6" spans="1:9" ht="15" thickBot="1" x14ac:dyDescent="0.4">
      <c r="A6" s="5"/>
      <c r="B6" s="6" t="s">
        <v>4</v>
      </c>
      <c r="C6" s="12">
        <v>78920705.709999993</v>
      </c>
      <c r="D6" s="12">
        <v>32908012.129999999</v>
      </c>
      <c r="E6" s="13">
        <f>D6/C6</f>
        <v>0.41697564452759633</v>
      </c>
      <c r="F6" s="12">
        <f>F7++F16+F18+F23+F33+F38+F42+F52+F56+F64+F70+F74+F78+F80</f>
        <v>30897914.300000001</v>
      </c>
      <c r="G6" s="13">
        <f>D6/F6</f>
        <v>1.065056100890279</v>
      </c>
      <c r="H6" s="17"/>
      <c r="I6" s="17"/>
    </row>
    <row r="7" spans="1:9" ht="15" thickBot="1" x14ac:dyDescent="0.4">
      <c r="A7" s="9" t="s">
        <v>73</v>
      </c>
      <c r="B7" s="6" t="s">
        <v>5</v>
      </c>
      <c r="C7" s="12">
        <f>C8+C9+C10+C11+C12+C13+C14+C15</f>
        <v>3798056.64</v>
      </c>
      <c r="D7" s="12">
        <f>D8+D9+D10+D11+D12+D13+D14+D15</f>
        <v>975620.66</v>
      </c>
      <c r="E7" s="13">
        <f t="shared" ref="E7:E71" si="0">D7/C7</f>
        <v>0.25687364683429259</v>
      </c>
      <c r="F7" s="12">
        <f>SUM(F8:F15)</f>
        <v>602924.10000000009</v>
      </c>
      <c r="G7" s="13">
        <f t="shared" ref="G7:G70" si="1">D7/F7</f>
        <v>1.6181483871684677</v>
      </c>
    </row>
    <row r="8" spans="1:9" ht="46.5" thickBot="1" x14ac:dyDescent="0.4">
      <c r="A8" s="10" t="s">
        <v>74</v>
      </c>
      <c r="B8" s="8" t="s">
        <v>6</v>
      </c>
      <c r="C8" s="15">
        <v>123707.7</v>
      </c>
      <c r="D8" s="15">
        <v>56860.24</v>
      </c>
      <c r="E8" s="14">
        <f t="shared" si="0"/>
        <v>0.45963379805784116</v>
      </c>
      <c r="F8" s="15">
        <v>45496.3</v>
      </c>
      <c r="G8" s="14">
        <f t="shared" si="1"/>
        <v>1.2497772346322666</v>
      </c>
    </row>
    <row r="9" spans="1:9" ht="46.5" thickBot="1" x14ac:dyDescent="0.4">
      <c r="A9" s="10" t="s">
        <v>75</v>
      </c>
      <c r="B9" s="8" t="s">
        <v>7</v>
      </c>
      <c r="C9" s="15">
        <v>254863</v>
      </c>
      <c r="D9" s="15">
        <v>99565.27</v>
      </c>
      <c r="E9" s="14">
        <f>D9/C9</f>
        <v>0.39066192424949875</v>
      </c>
      <c r="F9" s="15">
        <v>83398.600000000006</v>
      </c>
      <c r="G9" s="14">
        <f t="shared" si="1"/>
        <v>1.1938482180756032</v>
      </c>
    </row>
    <row r="10" spans="1:9" ht="15" thickBot="1" x14ac:dyDescent="0.4">
      <c r="A10" s="10" t="s">
        <v>76</v>
      </c>
      <c r="B10" s="8" t="s">
        <v>8</v>
      </c>
      <c r="C10" s="15">
        <v>242695.35</v>
      </c>
      <c r="D10" s="15">
        <v>87267.21</v>
      </c>
      <c r="E10" s="14">
        <f t="shared" si="0"/>
        <v>0.35957512164942596</v>
      </c>
      <c r="F10" s="15">
        <v>61104</v>
      </c>
      <c r="G10" s="14">
        <f t="shared" si="1"/>
        <v>1.4281750785545955</v>
      </c>
    </row>
    <row r="11" spans="1:9" ht="35" thickBot="1" x14ac:dyDescent="0.4">
      <c r="A11" s="10" t="s">
        <v>77</v>
      </c>
      <c r="B11" s="8" t="s">
        <v>9</v>
      </c>
      <c r="C11" s="15">
        <v>222150.7</v>
      </c>
      <c r="D11" s="15">
        <v>81381.570000000007</v>
      </c>
      <c r="E11" s="14">
        <f t="shared" si="0"/>
        <v>0.36633496991006559</v>
      </c>
      <c r="F11" s="15">
        <v>52667.8</v>
      </c>
      <c r="G11" s="14">
        <f t="shared" si="1"/>
        <v>1.5451864326970179</v>
      </c>
    </row>
    <row r="12" spans="1:9" ht="15" thickBot="1" x14ac:dyDescent="0.4">
      <c r="A12" s="10" t="s">
        <v>78</v>
      </c>
      <c r="B12" s="8" t="s">
        <v>10</v>
      </c>
      <c r="C12" s="15">
        <v>91420.6</v>
      </c>
      <c r="D12" s="15">
        <v>71880.86</v>
      </c>
      <c r="E12" s="14">
        <f t="shared" si="0"/>
        <v>0.78626545876968645</v>
      </c>
      <c r="F12" s="15">
        <v>9680</v>
      </c>
      <c r="G12" s="14">
        <f t="shared" si="1"/>
        <v>7.4257086776859502</v>
      </c>
    </row>
    <row r="13" spans="1:9" ht="15" thickBot="1" x14ac:dyDescent="0.4">
      <c r="A13" s="10" t="s">
        <v>79</v>
      </c>
      <c r="B13" s="8" t="s">
        <v>11</v>
      </c>
      <c r="C13" s="15">
        <v>1165411.42</v>
      </c>
      <c r="D13" s="15">
        <v>0</v>
      </c>
      <c r="E13" s="14">
        <f t="shared" si="0"/>
        <v>0</v>
      </c>
      <c r="F13" s="15">
        <v>0</v>
      </c>
      <c r="G13" s="14">
        <v>0</v>
      </c>
    </row>
    <row r="14" spans="1:9" ht="23.5" thickBot="1" x14ac:dyDescent="0.4">
      <c r="A14" s="10" t="s">
        <v>80</v>
      </c>
      <c r="B14" s="8" t="s">
        <v>12</v>
      </c>
      <c r="C14" s="15">
        <v>225</v>
      </c>
      <c r="D14" s="15">
        <v>150</v>
      </c>
      <c r="E14" s="14">
        <f t="shared" si="0"/>
        <v>0.66666666666666663</v>
      </c>
      <c r="F14" s="15">
        <v>150</v>
      </c>
      <c r="G14" s="14">
        <v>0</v>
      </c>
    </row>
    <row r="15" spans="1:9" ht="15" thickBot="1" x14ac:dyDescent="0.4">
      <c r="A15" s="10" t="s">
        <v>81</v>
      </c>
      <c r="B15" s="8" t="s">
        <v>13</v>
      </c>
      <c r="C15" s="15">
        <v>1697582.87</v>
      </c>
      <c r="D15" s="15">
        <v>578515.51</v>
      </c>
      <c r="E15" s="14">
        <f t="shared" si="0"/>
        <v>0.34078778728487052</v>
      </c>
      <c r="F15" s="15">
        <v>350427.4</v>
      </c>
      <c r="G15" s="14">
        <f t="shared" si="1"/>
        <v>1.6508854901186378</v>
      </c>
    </row>
    <row r="16" spans="1:9" ht="15" thickBot="1" x14ac:dyDescent="0.4">
      <c r="A16" s="9" t="s">
        <v>82</v>
      </c>
      <c r="B16" s="6" t="s">
        <v>14</v>
      </c>
      <c r="C16" s="16">
        <v>35224.199999999997</v>
      </c>
      <c r="D16" s="16">
        <v>17404.34</v>
      </c>
      <c r="E16" s="13">
        <f t="shared" si="0"/>
        <v>0.49410178229739787</v>
      </c>
      <c r="F16" s="16">
        <f>SUM(F17)</f>
        <v>18268.3</v>
      </c>
      <c r="G16" s="13">
        <f t="shared" si="1"/>
        <v>0.95270714844840521</v>
      </c>
    </row>
    <row r="17" spans="1:7" ht="15" thickBot="1" x14ac:dyDescent="0.4">
      <c r="A17" s="10" t="s">
        <v>83</v>
      </c>
      <c r="B17" s="8" t="s">
        <v>15</v>
      </c>
      <c r="C17" s="15">
        <v>35224.199999999997</v>
      </c>
      <c r="D17" s="15">
        <v>17404.34</v>
      </c>
      <c r="E17" s="14">
        <f t="shared" si="0"/>
        <v>0.49410178229739787</v>
      </c>
      <c r="F17" s="15">
        <v>18268.3</v>
      </c>
      <c r="G17" s="14">
        <f t="shared" si="1"/>
        <v>0.95270714844840521</v>
      </c>
    </row>
    <row r="18" spans="1:7" ht="23.5" thickBot="1" x14ac:dyDescent="0.4">
      <c r="A18" s="9" t="s">
        <v>84</v>
      </c>
      <c r="B18" s="6" t="s">
        <v>16</v>
      </c>
      <c r="C18" s="16">
        <f>C19+C20+C21+C22</f>
        <v>424387.25999999995</v>
      </c>
      <c r="D18" s="16">
        <f>D19+D20+D21+D22</f>
        <v>160098.31</v>
      </c>
      <c r="E18" s="13">
        <f t="shared" si="0"/>
        <v>0.37724579668107855</v>
      </c>
      <c r="F18" s="16">
        <f>SUM(F19:F22)</f>
        <v>155346.1</v>
      </c>
      <c r="G18" s="13">
        <f t="shared" si="1"/>
        <v>1.030591112361366</v>
      </c>
    </row>
    <row r="19" spans="1:7" ht="15" thickBot="1" x14ac:dyDescent="0.4">
      <c r="A19" s="10" t="s">
        <v>122</v>
      </c>
      <c r="B19" s="8" t="s">
        <v>125</v>
      </c>
      <c r="C19" s="15">
        <v>86089.57</v>
      </c>
      <c r="D19" s="15">
        <v>37869.35</v>
      </c>
      <c r="E19" s="14">
        <f t="shared" si="0"/>
        <v>0.43988313566904791</v>
      </c>
      <c r="F19" s="15">
        <v>38225.5</v>
      </c>
      <c r="G19" s="14">
        <f t="shared" si="1"/>
        <v>0.99068292108670908</v>
      </c>
    </row>
    <row r="20" spans="1:7" ht="15" thickBot="1" x14ac:dyDescent="0.4">
      <c r="A20" s="10" t="s">
        <v>85</v>
      </c>
      <c r="B20" s="8" t="s">
        <v>136</v>
      </c>
      <c r="C20" s="15">
        <v>76239.039999999994</v>
      </c>
      <c r="D20" s="15">
        <v>26014.84</v>
      </c>
      <c r="E20" s="14">
        <f t="shared" si="0"/>
        <v>0.34122727673380993</v>
      </c>
      <c r="F20" s="15">
        <v>20440</v>
      </c>
      <c r="G20" s="14">
        <f t="shared" si="1"/>
        <v>1.2727416829745597</v>
      </c>
    </row>
    <row r="21" spans="1:7" ht="35" thickBot="1" x14ac:dyDescent="0.4">
      <c r="A21" s="10" t="s">
        <v>120</v>
      </c>
      <c r="B21" s="8" t="s">
        <v>17</v>
      </c>
      <c r="C21" s="15">
        <v>249577.85</v>
      </c>
      <c r="D21" s="15">
        <v>84258.32</v>
      </c>
      <c r="E21" s="14">
        <f t="shared" si="0"/>
        <v>0.33760335702867866</v>
      </c>
      <c r="F21" s="15">
        <v>96680.6</v>
      </c>
      <c r="G21" s="14">
        <f t="shared" si="1"/>
        <v>0.87151217514165202</v>
      </c>
    </row>
    <row r="22" spans="1:7" ht="23.5" thickBot="1" x14ac:dyDescent="0.4">
      <c r="A22" s="10" t="s">
        <v>129</v>
      </c>
      <c r="B22" s="8" t="s">
        <v>128</v>
      </c>
      <c r="C22" s="15">
        <v>12480.8</v>
      </c>
      <c r="D22" s="15">
        <v>11955.8</v>
      </c>
      <c r="E22" s="14">
        <f t="shared" si="0"/>
        <v>0.95793538875713091</v>
      </c>
      <c r="F22" s="15">
        <v>0</v>
      </c>
      <c r="G22" s="14">
        <v>0</v>
      </c>
    </row>
    <row r="23" spans="1:7" ht="15" thickBot="1" x14ac:dyDescent="0.4">
      <c r="A23" s="9" t="s">
        <v>86</v>
      </c>
      <c r="B23" s="6" t="s">
        <v>18</v>
      </c>
      <c r="C23" s="16">
        <f>C24+C25+C26+C27+C28+C29+C30+C31+C32</f>
        <v>15207730.050000001</v>
      </c>
      <c r="D23" s="16">
        <f>D24+D25+D26+D27+D28+D29+D30+D31+D32</f>
        <v>4692767.17</v>
      </c>
      <c r="E23" s="13">
        <f t="shared" si="0"/>
        <v>0.30857775319335051</v>
      </c>
      <c r="F23" s="16">
        <f>F24+F25+F26+F27+F28+F29+F30+F31+F32</f>
        <v>4718215.7</v>
      </c>
      <c r="G23" s="13">
        <f t="shared" si="1"/>
        <v>0.99460632331836796</v>
      </c>
    </row>
    <row r="24" spans="1:7" ht="15" thickBot="1" x14ac:dyDescent="0.4">
      <c r="A24" s="10" t="s">
        <v>87</v>
      </c>
      <c r="B24" s="8" t="s">
        <v>19</v>
      </c>
      <c r="C24" s="15">
        <v>550206.14</v>
      </c>
      <c r="D24" s="15">
        <v>123679.79</v>
      </c>
      <c r="E24" s="14">
        <f t="shared" si="0"/>
        <v>0.22478809487658569</v>
      </c>
      <c r="F24" s="15">
        <v>122392.7</v>
      </c>
      <c r="G24" s="14">
        <f t="shared" si="1"/>
        <v>1.0105160683602861</v>
      </c>
    </row>
    <row r="25" spans="1:7" ht="15" thickBot="1" x14ac:dyDescent="0.4">
      <c r="A25" s="10" t="s">
        <v>133</v>
      </c>
      <c r="B25" s="8" t="s">
        <v>135</v>
      </c>
      <c r="C25" s="15">
        <v>125529.3</v>
      </c>
      <c r="D25" s="15">
        <v>0</v>
      </c>
      <c r="E25" s="14">
        <f t="shared" si="0"/>
        <v>0</v>
      </c>
      <c r="F25" s="15">
        <v>226.8</v>
      </c>
      <c r="G25" s="14">
        <v>0</v>
      </c>
    </row>
    <row r="26" spans="1:7" ht="15" thickBot="1" x14ac:dyDescent="0.4">
      <c r="A26" s="10" t="s">
        <v>88</v>
      </c>
      <c r="B26" s="8" t="s">
        <v>20</v>
      </c>
      <c r="C26" s="15">
        <v>2687770.13</v>
      </c>
      <c r="D26" s="15">
        <v>1274350.06</v>
      </c>
      <c r="E26" s="14">
        <f t="shared" si="0"/>
        <v>0.47412911014082892</v>
      </c>
      <c r="F26" s="15">
        <v>1208472.8999999999</v>
      </c>
      <c r="G26" s="14">
        <f t="shared" si="1"/>
        <v>1.0545127325569321</v>
      </c>
    </row>
    <row r="27" spans="1:7" ht="15" thickBot="1" x14ac:dyDescent="0.4">
      <c r="A27" s="10" t="s">
        <v>121</v>
      </c>
      <c r="B27" s="8" t="s">
        <v>21</v>
      </c>
      <c r="C27" s="15">
        <v>57710.58</v>
      </c>
      <c r="D27" s="15">
        <v>8692.2900000000009</v>
      </c>
      <c r="E27" s="14">
        <f t="shared" si="0"/>
        <v>0.15061865605925293</v>
      </c>
      <c r="F27" s="15">
        <v>6855.6</v>
      </c>
      <c r="G27" s="14">
        <f t="shared" si="1"/>
        <v>1.2679109049536146</v>
      </c>
    </row>
    <row r="28" spans="1:7" ht="15" thickBot="1" x14ac:dyDescent="0.4">
      <c r="A28" s="10" t="s">
        <v>89</v>
      </c>
      <c r="B28" s="8" t="s">
        <v>22</v>
      </c>
      <c r="C28" s="15">
        <v>161705.60999999999</v>
      </c>
      <c r="D28" s="15">
        <v>53664.07</v>
      </c>
      <c r="E28" s="14">
        <f t="shared" si="0"/>
        <v>0.33186275973975177</v>
      </c>
      <c r="F28" s="15">
        <v>76922.8</v>
      </c>
      <c r="G28" s="14">
        <f t="shared" si="1"/>
        <v>0.69763542148751734</v>
      </c>
    </row>
    <row r="29" spans="1:7" ht="15" thickBot="1" x14ac:dyDescent="0.4">
      <c r="A29" s="10" t="s">
        <v>90</v>
      </c>
      <c r="B29" s="8" t="s">
        <v>23</v>
      </c>
      <c r="C29" s="15">
        <v>399737.03</v>
      </c>
      <c r="D29" s="15">
        <v>72063.91</v>
      </c>
      <c r="E29" s="14">
        <f t="shared" si="0"/>
        <v>0.18027829445773388</v>
      </c>
      <c r="F29" s="15">
        <v>1086845.3999999999</v>
      </c>
      <c r="G29" s="14">
        <f t="shared" si="1"/>
        <v>6.6305575751620244E-2</v>
      </c>
    </row>
    <row r="30" spans="1:7" ht="15" thickBot="1" x14ac:dyDescent="0.4">
      <c r="A30" s="10" t="s">
        <v>91</v>
      </c>
      <c r="B30" s="8" t="s">
        <v>24</v>
      </c>
      <c r="C30" s="15">
        <v>7976451.9500000002</v>
      </c>
      <c r="D30" s="15">
        <v>1708384.12</v>
      </c>
      <c r="E30" s="14">
        <f t="shared" si="0"/>
        <v>0.21417845060797991</v>
      </c>
      <c r="F30" s="15">
        <v>1356010.9</v>
      </c>
      <c r="G30" s="14">
        <f t="shared" si="1"/>
        <v>1.2598601677906869</v>
      </c>
    </row>
    <row r="31" spans="1:7" ht="15" thickBot="1" x14ac:dyDescent="0.4">
      <c r="A31" s="10" t="s">
        <v>132</v>
      </c>
      <c r="B31" s="8" t="s">
        <v>134</v>
      </c>
      <c r="C31" s="15">
        <v>91083.22</v>
      </c>
      <c r="D31" s="15">
        <v>72505.14</v>
      </c>
      <c r="E31" s="14">
        <f t="shared" si="0"/>
        <v>0.7960318047605256</v>
      </c>
      <c r="F31" s="15">
        <v>4362.6000000000004</v>
      </c>
      <c r="G31" s="14">
        <f t="shared" si="1"/>
        <v>16.619708430752301</v>
      </c>
    </row>
    <row r="32" spans="1:7" ht="15" thickBot="1" x14ac:dyDescent="0.4">
      <c r="A32" s="10" t="s">
        <v>92</v>
      </c>
      <c r="B32" s="8" t="s">
        <v>25</v>
      </c>
      <c r="C32" s="15">
        <v>3157536.09</v>
      </c>
      <c r="D32" s="15">
        <v>1379427.79</v>
      </c>
      <c r="E32" s="14">
        <f t="shared" si="0"/>
        <v>0.43686841596797082</v>
      </c>
      <c r="F32" s="15">
        <v>856126</v>
      </c>
      <c r="G32" s="14">
        <f t="shared" si="1"/>
        <v>1.6112438940062561</v>
      </c>
    </row>
    <row r="33" spans="1:7" ht="15" thickBot="1" x14ac:dyDescent="0.4">
      <c r="A33" s="9" t="s">
        <v>93</v>
      </c>
      <c r="B33" s="6" t="s">
        <v>26</v>
      </c>
      <c r="C33" s="16">
        <f>C34+C35+C36+C37</f>
        <v>4884494.2</v>
      </c>
      <c r="D33" s="16">
        <f>D34+D35+D36+D37</f>
        <v>942189.57000000007</v>
      </c>
      <c r="E33" s="13">
        <f t="shared" si="0"/>
        <v>0.19289398890063172</v>
      </c>
      <c r="F33" s="16">
        <f>SUM(F34:F37)</f>
        <v>186188.2</v>
      </c>
      <c r="G33" s="13">
        <f t="shared" si="1"/>
        <v>5.0604150531558929</v>
      </c>
    </row>
    <row r="34" spans="1:7" ht="15" thickBot="1" x14ac:dyDescent="0.4">
      <c r="A34" s="10" t="s">
        <v>94</v>
      </c>
      <c r="B34" s="8" t="s">
        <v>27</v>
      </c>
      <c r="C34" s="15">
        <v>468712.13</v>
      </c>
      <c r="D34" s="15">
        <v>136082.67000000001</v>
      </c>
      <c r="E34" s="14">
        <f t="shared" si="0"/>
        <v>0.29033315182178027</v>
      </c>
      <c r="F34" s="15">
        <v>36361.4</v>
      </c>
      <c r="G34" s="14">
        <f t="shared" si="1"/>
        <v>3.7425035889707221</v>
      </c>
    </row>
    <row r="35" spans="1:7" ht="15" thickBot="1" x14ac:dyDescent="0.4">
      <c r="A35" s="10" t="s">
        <v>95</v>
      </c>
      <c r="B35" s="8" t="s">
        <v>28</v>
      </c>
      <c r="C35" s="15">
        <v>3633709.01</v>
      </c>
      <c r="D35" s="15">
        <v>666995.62</v>
      </c>
      <c r="E35" s="14">
        <f t="shared" si="0"/>
        <v>0.18355779677580733</v>
      </c>
      <c r="F35" s="15">
        <v>65841.8</v>
      </c>
      <c r="G35" s="14">
        <f t="shared" si="1"/>
        <v>10.130276207515589</v>
      </c>
    </row>
    <row r="36" spans="1:7" ht="15" thickBot="1" x14ac:dyDescent="0.4">
      <c r="A36" s="10" t="s">
        <v>96</v>
      </c>
      <c r="B36" s="8" t="s">
        <v>29</v>
      </c>
      <c r="C36" s="15">
        <v>453423.12</v>
      </c>
      <c r="D36" s="15">
        <v>54067.14</v>
      </c>
      <c r="E36" s="14">
        <f t="shared" si="0"/>
        <v>0.11924213304341429</v>
      </c>
      <c r="F36" s="15">
        <v>52133.4</v>
      </c>
      <c r="G36" s="14">
        <v>0</v>
      </c>
    </row>
    <row r="37" spans="1:7" ht="23.5" thickBot="1" x14ac:dyDescent="0.4">
      <c r="A37" s="10" t="s">
        <v>97</v>
      </c>
      <c r="B37" s="8" t="s">
        <v>30</v>
      </c>
      <c r="C37" s="15">
        <v>328649.94</v>
      </c>
      <c r="D37" s="15">
        <v>85044.14</v>
      </c>
      <c r="E37" s="14">
        <f t="shared" si="0"/>
        <v>0.25876815921524282</v>
      </c>
      <c r="F37" s="15">
        <v>31851.599999999999</v>
      </c>
      <c r="G37" s="14">
        <f t="shared" si="1"/>
        <v>2.6700115535797262</v>
      </c>
    </row>
    <row r="38" spans="1:7" ht="15" thickBot="1" x14ac:dyDescent="0.4">
      <c r="A38" s="9" t="s">
        <v>98</v>
      </c>
      <c r="B38" s="6" t="s">
        <v>31</v>
      </c>
      <c r="C38" s="16">
        <f>C39+C40+C41</f>
        <v>436447.06</v>
      </c>
      <c r="D38" s="16">
        <f>D39+D40+D41</f>
        <v>172263.43</v>
      </c>
      <c r="E38" s="13">
        <f t="shared" si="0"/>
        <v>0.39469490297402848</v>
      </c>
      <c r="F38" s="16">
        <f>SUM(F39:F41)</f>
        <v>103214.1</v>
      </c>
      <c r="G38" s="13">
        <f t="shared" si="1"/>
        <v>1.6689912521641905</v>
      </c>
    </row>
    <row r="39" spans="1:7" ht="15" thickBot="1" x14ac:dyDescent="0.4">
      <c r="A39" s="10" t="s">
        <v>130</v>
      </c>
      <c r="B39" s="8" t="s">
        <v>131</v>
      </c>
      <c r="C39" s="15">
        <v>243493.34</v>
      </c>
      <c r="D39" s="15">
        <v>135173.03</v>
      </c>
      <c r="E39" s="14">
        <f t="shared" si="0"/>
        <v>0.55514056359816655</v>
      </c>
      <c r="F39" s="15">
        <v>0</v>
      </c>
      <c r="G39" s="14" t="e">
        <f t="shared" si="1"/>
        <v>#DIV/0!</v>
      </c>
    </row>
    <row r="40" spans="1:7" ht="23.5" thickBot="1" x14ac:dyDescent="0.4">
      <c r="A40" s="10" t="s">
        <v>99</v>
      </c>
      <c r="B40" s="8" t="s">
        <v>32</v>
      </c>
      <c r="C40" s="15">
        <v>12787</v>
      </c>
      <c r="D40" s="15">
        <v>4401.99</v>
      </c>
      <c r="E40" s="14">
        <f t="shared" si="0"/>
        <v>0.34425510283882066</v>
      </c>
      <c r="F40" s="15">
        <v>7637.5</v>
      </c>
      <c r="G40" s="14">
        <f t="shared" si="1"/>
        <v>0.57636530278232401</v>
      </c>
    </row>
    <row r="41" spans="1:7" ht="15" thickBot="1" x14ac:dyDescent="0.4">
      <c r="A41" s="10" t="s">
        <v>100</v>
      </c>
      <c r="B41" s="8" t="s">
        <v>33</v>
      </c>
      <c r="C41" s="15">
        <v>180166.72</v>
      </c>
      <c r="D41" s="15">
        <v>32688.41</v>
      </c>
      <c r="E41" s="14">
        <f t="shared" si="0"/>
        <v>0.18143422936267031</v>
      </c>
      <c r="F41" s="15">
        <v>95576.6</v>
      </c>
      <c r="G41" s="14">
        <f t="shared" si="1"/>
        <v>0.3420126892984266</v>
      </c>
    </row>
    <row r="42" spans="1:7" ht="15" thickBot="1" x14ac:dyDescent="0.4">
      <c r="A42" s="9" t="s">
        <v>101</v>
      </c>
      <c r="B42" s="6" t="s">
        <v>34</v>
      </c>
      <c r="C42" s="16">
        <f>C43+C44+C45+C46+C47+C48+C49+C50+C51</f>
        <v>21303217.240000002</v>
      </c>
      <c r="D42" s="16">
        <f>D43+D44+D45+D46+D47+D48+D49+D50+D51</f>
        <v>10680865.799999999</v>
      </c>
      <c r="E42" s="13">
        <f t="shared" si="0"/>
        <v>0.50137336908648067</v>
      </c>
      <c r="F42" s="16">
        <f>SUM(F43:F51)</f>
        <v>9305215.5999999978</v>
      </c>
      <c r="G42" s="13">
        <f t="shared" si="1"/>
        <v>1.1478364671099079</v>
      </c>
    </row>
    <row r="43" spans="1:7" ht="15" thickBot="1" x14ac:dyDescent="0.4">
      <c r="A43" s="10" t="s">
        <v>102</v>
      </c>
      <c r="B43" s="8" t="s">
        <v>35</v>
      </c>
      <c r="C43" s="15">
        <v>5355351.6500000004</v>
      </c>
      <c r="D43" s="15">
        <v>2367607.7999999998</v>
      </c>
      <c r="E43" s="14">
        <f t="shared" si="0"/>
        <v>0.44210127639330643</v>
      </c>
      <c r="F43" s="15">
        <v>2605214.2999999998</v>
      </c>
      <c r="G43" s="14">
        <f t="shared" si="1"/>
        <v>0.90879579464921556</v>
      </c>
    </row>
    <row r="44" spans="1:7" ht="15" thickBot="1" x14ac:dyDescent="0.4">
      <c r="A44" s="10" t="s">
        <v>103</v>
      </c>
      <c r="B44" s="8" t="s">
        <v>36</v>
      </c>
      <c r="C44" s="15">
        <v>13470547.09</v>
      </c>
      <c r="D44" s="15">
        <v>6871024.7599999998</v>
      </c>
      <c r="E44" s="14">
        <f t="shared" si="0"/>
        <v>0.51007763189520161</v>
      </c>
      <c r="F44" s="15">
        <v>5591768.7999999998</v>
      </c>
      <c r="G44" s="14">
        <f t="shared" si="1"/>
        <v>1.2287748306045845</v>
      </c>
    </row>
    <row r="45" spans="1:7" ht="15" thickBot="1" x14ac:dyDescent="0.4">
      <c r="A45" s="10" t="s">
        <v>104</v>
      </c>
      <c r="B45" s="8" t="s">
        <v>37</v>
      </c>
      <c r="C45" s="15">
        <v>297937.83</v>
      </c>
      <c r="D45" s="15">
        <v>141756.04999999999</v>
      </c>
      <c r="E45" s="14">
        <f t="shared" si="0"/>
        <v>0.47579070438957005</v>
      </c>
      <c r="F45" s="15">
        <v>74874.399999999994</v>
      </c>
      <c r="G45" s="14">
        <f t="shared" si="1"/>
        <v>1.8932512313955103</v>
      </c>
    </row>
    <row r="46" spans="1:7" ht="15" thickBot="1" x14ac:dyDescent="0.4">
      <c r="A46" s="10" t="s">
        <v>105</v>
      </c>
      <c r="B46" s="8" t="s">
        <v>38</v>
      </c>
      <c r="C46" s="15">
        <v>1737774.23</v>
      </c>
      <c r="D46" s="15">
        <v>1119513.6499999999</v>
      </c>
      <c r="E46" s="14">
        <f t="shared" si="0"/>
        <v>0.64422272506595979</v>
      </c>
      <c r="F46" s="15">
        <v>841752.7</v>
      </c>
      <c r="G46" s="14">
        <f t="shared" si="1"/>
        <v>1.329979280137741</v>
      </c>
    </row>
    <row r="47" spans="1:7" ht="23.5" thickBot="1" x14ac:dyDescent="0.4">
      <c r="A47" s="10" t="s">
        <v>106</v>
      </c>
      <c r="B47" s="8" t="s">
        <v>39</v>
      </c>
      <c r="C47" s="15">
        <v>101078.91</v>
      </c>
      <c r="D47" s="15">
        <v>44403.05</v>
      </c>
      <c r="E47" s="14">
        <f t="shared" si="0"/>
        <v>0.43929094605392954</v>
      </c>
      <c r="F47" s="15">
        <v>46622</v>
      </c>
      <c r="G47" s="14">
        <f t="shared" si="1"/>
        <v>0.95240551670884999</v>
      </c>
    </row>
    <row r="48" spans="1:7" ht="15" thickBot="1" x14ac:dyDescent="0.4">
      <c r="A48" s="10" t="s">
        <v>107</v>
      </c>
      <c r="B48" s="8" t="s">
        <v>40</v>
      </c>
      <c r="C48" s="15">
        <v>76797.5</v>
      </c>
      <c r="D48" s="15">
        <v>39194.199999999997</v>
      </c>
      <c r="E48" s="14">
        <f t="shared" si="0"/>
        <v>0.51035775904163538</v>
      </c>
      <c r="F48" s="15">
        <v>36040.6</v>
      </c>
      <c r="G48" s="14">
        <f t="shared" si="1"/>
        <v>1.0875013179580806</v>
      </c>
    </row>
    <row r="49" spans="1:7" ht="15" thickBot="1" x14ac:dyDescent="0.4">
      <c r="A49" s="10" t="s">
        <v>108</v>
      </c>
      <c r="B49" s="8" t="s">
        <v>41</v>
      </c>
      <c r="C49" s="15">
        <v>77338.100000000006</v>
      </c>
      <c r="D49" s="15">
        <v>23290.37</v>
      </c>
      <c r="E49" s="14">
        <f t="shared" si="0"/>
        <v>0.30115001532233138</v>
      </c>
      <c r="F49" s="15">
        <v>25731</v>
      </c>
      <c r="G49" s="14">
        <f t="shared" si="1"/>
        <v>0.90514826473903065</v>
      </c>
    </row>
    <row r="50" spans="1:7" ht="23.5" thickBot="1" x14ac:dyDescent="0.4">
      <c r="A50" s="10" t="s">
        <v>123</v>
      </c>
      <c r="B50" s="8" t="s">
        <v>126</v>
      </c>
      <c r="C50" s="15">
        <v>47559.7</v>
      </c>
      <c r="D50" s="15">
        <v>23300</v>
      </c>
      <c r="E50" s="14">
        <f t="shared" si="0"/>
        <v>0.48991057555030837</v>
      </c>
      <c r="F50" s="15">
        <v>24351.1</v>
      </c>
      <c r="G50" s="14">
        <f t="shared" si="1"/>
        <v>0.95683562549535761</v>
      </c>
    </row>
    <row r="51" spans="1:7" ht="15" thickBot="1" x14ac:dyDescent="0.4">
      <c r="A51" s="10" t="s">
        <v>109</v>
      </c>
      <c r="B51" s="8" t="s">
        <v>42</v>
      </c>
      <c r="C51" s="15">
        <v>138832.23000000001</v>
      </c>
      <c r="D51" s="15">
        <v>50775.92</v>
      </c>
      <c r="E51" s="14">
        <f t="shared" si="0"/>
        <v>0.36573582373487767</v>
      </c>
      <c r="F51" s="15">
        <v>58860.7</v>
      </c>
      <c r="G51" s="14">
        <f t="shared" si="1"/>
        <v>0.86264553428688417</v>
      </c>
    </row>
    <row r="52" spans="1:7" ht="15" thickBot="1" x14ac:dyDescent="0.4">
      <c r="A52" s="9" t="s">
        <v>110</v>
      </c>
      <c r="B52" s="6" t="s">
        <v>43</v>
      </c>
      <c r="C52" s="16">
        <f>SUM(C53:C55)</f>
        <v>1691740.79</v>
      </c>
      <c r="D52" s="16">
        <f>SUM(D53:D55)</f>
        <v>832073.33</v>
      </c>
      <c r="E52" s="13">
        <f t="shared" si="0"/>
        <v>0.49184445685677408</v>
      </c>
      <c r="F52" s="16">
        <f>SUM(F53:F55)</f>
        <v>518212.3</v>
      </c>
      <c r="G52" s="13">
        <f t="shared" si="1"/>
        <v>1.6056610968130243</v>
      </c>
    </row>
    <row r="53" spans="1:7" ht="15" thickBot="1" x14ac:dyDescent="0.4">
      <c r="A53" s="10" t="s">
        <v>111</v>
      </c>
      <c r="B53" s="8" t="s">
        <v>44</v>
      </c>
      <c r="C53" s="15">
        <v>1570280.49</v>
      </c>
      <c r="D53" s="15">
        <v>777720.63</v>
      </c>
      <c r="E53" s="14">
        <f t="shared" si="0"/>
        <v>0.49527497472760423</v>
      </c>
      <c r="F53" s="15">
        <v>471996.1</v>
      </c>
      <c r="G53" s="14">
        <f t="shared" si="1"/>
        <v>1.6477268138444365</v>
      </c>
    </row>
    <row r="54" spans="1:7" ht="15" thickBot="1" x14ac:dyDescent="0.4">
      <c r="A54" s="10" t="s">
        <v>140</v>
      </c>
      <c r="B54" s="8" t="s">
        <v>141</v>
      </c>
      <c r="C54" s="15">
        <v>3000</v>
      </c>
      <c r="D54" s="15">
        <v>0</v>
      </c>
      <c r="E54" s="14">
        <f t="shared" si="0"/>
        <v>0</v>
      </c>
      <c r="F54" s="15">
        <v>0</v>
      </c>
      <c r="G54" s="14">
        <v>0</v>
      </c>
    </row>
    <row r="55" spans="1:7" ht="15" thickBot="1" x14ac:dyDescent="0.4">
      <c r="A55" s="10" t="s">
        <v>112</v>
      </c>
      <c r="B55" s="8" t="s">
        <v>45</v>
      </c>
      <c r="C55" s="15">
        <v>118460.3</v>
      </c>
      <c r="D55" s="15">
        <v>54352.7</v>
      </c>
      <c r="E55" s="14">
        <f t="shared" si="0"/>
        <v>0.45882629032680144</v>
      </c>
      <c r="F55" s="15">
        <v>46216.2</v>
      </c>
      <c r="G55" s="14">
        <f t="shared" si="1"/>
        <v>1.1760529857495856</v>
      </c>
    </row>
    <row r="56" spans="1:7" ht="15" thickBot="1" x14ac:dyDescent="0.4">
      <c r="A56" s="9" t="s">
        <v>113</v>
      </c>
      <c r="B56" s="6" t="s">
        <v>46</v>
      </c>
      <c r="C56" s="16">
        <f>SUM(C57:C63)</f>
        <v>6712350.3500000006</v>
      </c>
      <c r="D56" s="16">
        <f>SUM(D57:D63)</f>
        <v>2479477.09</v>
      </c>
      <c r="E56" s="13">
        <f t="shared" si="0"/>
        <v>0.36939029709615795</v>
      </c>
      <c r="F56" s="16">
        <f>SUM(F57:F63)</f>
        <v>3790874.1</v>
      </c>
      <c r="G56" s="13">
        <f t="shared" si="1"/>
        <v>0.65406474195489628</v>
      </c>
    </row>
    <row r="57" spans="1:7" ht="15" thickBot="1" x14ac:dyDescent="0.4">
      <c r="A57" s="10" t="s">
        <v>114</v>
      </c>
      <c r="B57" s="8" t="s">
        <v>47</v>
      </c>
      <c r="C57" s="15">
        <v>2752236.46</v>
      </c>
      <c r="D57" s="15">
        <v>1042397.05</v>
      </c>
      <c r="E57" s="14">
        <f t="shared" si="0"/>
        <v>0.37874545488725925</v>
      </c>
      <c r="F57" s="15">
        <v>1472093.1</v>
      </c>
      <c r="G57" s="14">
        <f t="shared" si="1"/>
        <v>0.70810538409561186</v>
      </c>
    </row>
    <row r="58" spans="1:7" ht="15" thickBot="1" x14ac:dyDescent="0.4">
      <c r="A58" s="10" t="s">
        <v>115</v>
      </c>
      <c r="B58" s="8" t="s">
        <v>48</v>
      </c>
      <c r="C58" s="15">
        <v>2444144.0299999998</v>
      </c>
      <c r="D58" s="15">
        <v>715270.8</v>
      </c>
      <c r="E58" s="14">
        <f t="shared" si="0"/>
        <v>0.29264674717226058</v>
      </c>
      <c r="F58" s="15">
        <v>464383</v>
      </c>
      <c r="G58" s="14">
        <f t="shared" si="1"/>
        <v>1.5402605177192104</v>
      </c>
    </row>
    <row r="59" spans="1:7" ht="23.5" thickBot="1" x14ac:dyDescent="0.4">
      <c r="A59" s="10" t="s">
        <v>124</v>
      </c>
      <c r="B59" s="8" t="s">
        <v>127</v>
      </c>
      <c r="C59" s="15">
        <v>33046.9</v>
      </c>
      <c r="D59" s="15">
        <v>12968.13</v>
      </c>
      <c r="E59" s="14">
        <f t="shared" si="0"/>
        <v>0.39241593008723963</v>
      </c>
      <c r="F59" s="15">
        <v>12136.6</v>
      </c>
      <c r="G59" s="14">
        <f t="shared" si="1"/>
        <v>1.0685142461644941</v>
      </c>
    </row>
    <row r="60" spans="1:7" ht="15" thickBot="1" x14ac:dyDescent="0.4">
      <c r="A60" s="10" t="s">
        <v>116</v>
      </c>
      <c r="B60" s="8" t="s">
        <v>49</v>
      </c>
      <c r="C60" s="15">
        <v>211172.61</v>
      </c>
      <c r="D60" s="15">
        <v>184487.18</v>
      </c>
      <c r="E60" s="14">
        <f t="shared" si="0"/>
        <v>0.87363214386562726</v>
      </c>
      <c r="F60" s="15">
        <v>142825.29999999999</v>
      </c>
      <c r="G60" s="14">
        <f t="shared" si="1"/>
        <v>1.291698179524216</v>
      </c>
    </row>
    <row r="61" spans="1:7" ht="15" thickBot="1" x14ac:dyDescent="0.4">
      <c r="A61" s="10" t="s">
        <v>117</v>
      </c>
      <c r="B61" s="8" t="s">
        <v>50</v>
      </c>
      <c r="C61" s="15">
        <v>173131.79</v>
      </c>
      <c r="D61" s="15">
        <v>61602.65</v>
      </c>
      <c r="E61" s="14">
        <f t="shared" si="0"/>
        <v>0.35581362613994805</v>
      </c>
      <c r="F61" s="15">
        <v>50794.6</v>
      </c>
      <c r="G61" s="14">
        <f t="shared" si="1"/>
        <v>1.2127795080579433</v>
      </c>
    </row>
    <row r="62" spans="1:7" ht="23.5" thickBot="1" x14ac:dyDescent="0.4">
      <c r="A62" s="10" t="s">
        <v>118</v>
      </c>
      <c r="B62" s="8" t="s">
        <v>51</v>
      </c>
      <c r="C62" s="15">
        <v>77968.100000000006</v>
      </c>
      <c r="D62" s="15">
        <v>37887.57</v>
      </c>
      <c r="E62" s="14">
        <f t="shared" si="0"/>
        <v>0.48593681261951999</v>
      </c>
      <c r="F62" s="15">
        <v>35825.4</v>
      </c>
      <c r="G62" s="14">
        <f t="shared" si="1"/>
        <v>1.0575616741194793</v>
      </c>
    </row>
    <row r="63" spans="1:7" ht="15" thickBot="1" x14ac:dyDescent="0.4">
      <c r="A63" s="10" t="s">
        <v>119</v>
      </c>
      <c r="B63" s="8" t="s">
        <v>52</v>
      </c>
      <c r="C63" s="15">
        <v>1020650.46</v>
      </c>
      <c r="D63" s="15">
        <v>424863.71</v>
      </c>
      <c r="E63" s="14">
        <f t="shared" si="0"/>
        <v>0.41626759272709291</v>
      </c>
      <c r="F63" s="15">
        <v>1612816.1</v>
      </c>
      <c r="G63" s="14">
        <f t="shared" si="1"/>
        <v>0.26342973014716309</v>
      </c>
    </row>
    <row r="64" spans="1:7" ht="15" thickBot="1" x14ac:dyDescent="0.4">
      <c r="A64" s="5">
        <v>1000</v>
      </c>
      <c r="B64" s="6" t="s">
        <v>53</v>
      </c>
      <c r="C64" s="16">
        <f>SUM(C65:C69)</f>
        <v>20002572.400000002</v>
      </c>
      <c r="D64" s="16">
        <f>SUM(D65:D69)</f>
        <v>9681653.8299999982</v>
      </c>
      <c r="E64" s="13">
        <f t="shared" si="0"/>
        <v>0.48402043679141976</v>
      </c>
      <c r="F64" s="16">
        <f>SUM(F65:F69)</f>
        <v>9930489.6999999993</v>
      </c>
      <c r="G64" s="13">
        <f t="shared" si="1"/>
        <v>0.974942235728818</v>
      </c>
    </row>
    <row r="65" spans="1:7" ht="15" thickBot="1" x14ac:dyDescent="0.4">
      <c r="A65" s="7">
        <v>1001</v>
      </c>
      <c r="B65" s="8" t="s">
        <v>54</v>
      </c>
      <c r="C65" s="15">
        <v>49617.5</v>
      </c>
      <c r="D65" s="15">
        <v>29100.13</v>
      </c>
      <c r="E65" s="14">
        <f t="shared" si="0"/>
        <v>0.58648924270670633</v>
      </c>
      <c r="F65" s="15">
        <v>29111.4</v>
      </c>
      <c r="G65" s="14">
        <f t="shared" si="1"/>
        <v>0.99961286643720326</v>
      </c>
    </row>
    <row r="66" spans="1:7" ht="15" thickBot="1" x14ac:dyDescent="0.4">
      <c r="A66" s="7">
        <v>1002</v>
      </c>
      <c r="B66" s="8" t="s">
        <v>55</v>
      </c>
      <c r="C66" s="15">
        <v>1312833.6200000001</v>
      </c>
      <c r="D66" s="15">
        <v>627458.76</v>
      </c>
      <c r="E66" s="14">
        <f t="shared" si="0"/>
        <v>0.47794233057498936</v>
      </c>
      <c r="F66" s="15">
        <v>576609.69999999995</v>
      </c>
      <c r="G66" s="14">
        <f t="shared" si="1"/>
        <v>1.088186272273949</v>
      </c>
    </row>
    <row r="67" spans="1:7" ht="15" thickBot="1" x14ac:dyDescent="0.4">
      <c r="A67" s="7">
        <v>1003</v>
      </c>
      <c r="B67" s="8" t="s">
        <v>56</v>
      </c>
      <c r="C67" s="15">
        <v>11411533.02</v>
      </c>
      <c r="D67" s="15">
        <v>5561199.4299999997</v>
      </c>
      <c r="E67" s="14">
        <f t="shared" si="0"/>
        <v>0.48733149352092925</v>
      </c>
      <c r="F67" s="15">
        <v>5936595.5999999996</v>
      </c>
      <c r="G67" s="14">
        <f t="shared" si="1"/>
        <v>0.93676575005378504</v>
      </c>
    </row>
    <row r="68" spans="1:7" ht="15" thickBot="1" x14ac:dyDescent="0.4">
      <c r="A68" s="7">
        <v>1004</v>
      </c>
      <c r="B68" s="8" t="s">
        <v>57</v>
      </c>
      <c r="C68" s="15">
        <v>7080038.6600000001</v>
      </c>
      <c r="D68" s="15">
        <v>3407290.31</v>
      </c>
      <c r="E68" s="14">
        <f t="shared" si="0"/>
        <v>0.48125306564357095</v>
      </c>
      <c r="F68" s="15">
        <v>3364206.1</v>
      </c>
      <c r="G68" s="14">
        <f t="shared" si="1"/>
        <v>1.0128066499849697</v>
      </c>
    </row>
    <row r="69" spans="1:7" ht="15" thickBot="1" x14ac:dyDescent="0.4">
      <c r="A69" s="7">
        <v>1006</v>
      </c>
      <c r="B69" s="8" t="s">
        <v>58</v>
      </c>
      <c r="C69" s="15">
        <v>148549.6</v>
      </c>
      <c r="D69" s="15">
        <v>56605.2</v>
      </c>
      <c r="E69" s="14">
        <f t="shared" si="0"/>
        <v>0.38105252387081484</v>
      </c>
      <c r="F69" s="15">
        <v>23966.9</v>
      </c>
      <c r="G69" s="14">
        <f t="shared" si="1"/>
        <v>2.3618073259370211</v>
      </c>
    </row>
    <row r="70" spans="1:7" ht="15" thickBot="1" x14ac:dyDescent="0.4">
      <c r="A70" s="5">
        <v>1100</v>
      </c>
      <c r="B70" s="6" t="s">
        <v>59</v>
      </c>
      <c r="C70" s="16">
        <f>SUM(C71:C73)</f>
        <v>1820780.7199999997</v>
      </c>
      <c r="D70" s="16">
        <f>SUM(D71:D73)</f>
        <v>1044251.56</v>
      </c>
      <c r="E70" s="13">
        <f t="shared" si="0"/>
        <v>0.57351857284604824</v>
      </c>
      <c r="F70" s="16">
        <f>SUM(F71:F73)</f>
        <v>524158.7</v>
      </c>
      <c r="G70" s="13">
        <f t="shared" si="1"/>
        <v>1.9922431126298199</v>
      </c>
    </row>
    <row r="71" spans="1:7" ht="15" thickBot="1" x14ac:dyDescent="0.4">
      <c r="A71" s="7">
        <v>1102</v>
      </c>
      <c r="B71" s="8" t="s">
        <v>60</v>
      </c>
      <c r="C71" s="15">
        <v>1103223.42</v>
      </c>
      <c r="D71" s="15">
        <v>573549.36</v>
      </c>
      <c r="E71" s="14">
        <f t="shared" si="0"/>
        <v>0.51988504740046215</v>
      </c>
      <c r="F71" s="15">
        <v>207316.4</v>
      </c>
      <c r="G71" s="14">
        <v>0</v>
      </c>
    </row>
    <row r="72" spans="1:7" ht="15" thickBot="1" x14ac:dyDescent="0.4">
      <c r="A72" s="7">
        <v>1103</v>
      </c>
      <c r="B72" s="8" t="s">
        <v>61</v>
      </c>
      <c r="C72" s="15">
        <v>656770.15</v>
      </c>
      <c r="D72" s="15">
        <v>433011.19</v>
      </c>
      <c r="E72" s="14">
        <f t="shared" ref="E72:E83" si="2">D72/C72</f>
        <v>0.65930400460495953</v>
      </c>
      <c r="F72" s="15">
        <v>298571.5</v>
      </c>
      <c r="G72" s="14">
        <f t="shared" ref="G72:G83" si="3">D72/F72</f>
        <v>1.4502763659625919</v>
      </c>
    </row>
    <row r="73" spans="1:7" ht="23.5" thickBot="1" x14ac:dyDescent="0.4">
      <c r="A73" s="7">
        <v>1105</v>
      </c>
      <c r="B73" s="8" t="s">
        <v>62</v>
      </c>
      <c r="C73" s="15">
        <v>60787.15</v>
      </c>
      <c r="D73" s="15">
        <v>37691.01</v>
      </c>
      <c r="E73" s="14">
        <f t="shared" si="2"/>
        <v>0.62004897416641513</v>
      </c>
      <c r="F73" s="15">
        <v>18270.8</v>
      </c>
      <c r="G73" s="14">
        <f t="shared" si="3"/>
        <v>2.0629096700746548</v>
      </c>
    </row>
    <row r="74" spans="1:7" ht="15" thickBot="1" x14ac:dyDescent="0.4">
      <c r="A74" s="5">
        <v>1200</v>
      </c>
      <c r="B74" s="6" t="s">
        <v>63</v>
      </c>
      <c r="C74" s="16">
        <f>SUM(C75:C77)</f>
        <v>199956</v>
      </c>
      <c r="D74" s="16">
        <f>SUM(D75:D77)</f>
        <v>92898.790000000008</v>
      </c>
      <c r="E74" s="13">
        <f t="shared" si="2"/>
        <v>0.46459616115545427</v>
      </c>
      <c r="F74" s="16">
        <f>SUM(F75:F77)</f>
        <v>72327.8</v>
      </c>
      <c r="G74" s="13">
        <f t="shared" si="3"/>
        <v>1.2844133237842159</v>
      </c>
    </row>
    <row r="75" spans="1:7" ht="15" thickBot="1" x14ac:dyDescent="0.4">
      <c r="A75" s="7">
        <v>1201</v>
      </c>
      <c r="B75" s="8" t="s">
        <v>64</v>
      </c>
      <c r="C75" s="15">
        <v>98193.4</v>
      </c>
      <c r="D75" s="15">
        <v>51873.02</v>
      </c>
      <c r="E75" s="14">
        <f t="shared" si="2"/>
        <v>0.52827399804874864</v>
      </c>
      <c r="F75" s="15">
        <v>36810.400000000001</v>
      </c>
      <c r="G75" s="14">
        <f t="shared" si="3"/>
        <v>1.4091946841110119</v>
      </c>
    </row>
    <row r="76" spans="1:7" ht="15" thickBot="1" x14ac:dyDescent="0.4">
      <c r="A76" s="7">
        <v>1202</v>
      </c>
      <c r="B76" s="8" t="s">
        <v>65</v>
      </c>
      <c r="C76" s="15">
        <v>90532.09</v>
      </c>
      <c r="D76" s="15">
        <v>39650.86</v>
      </c>
      <c r="E76" s="14">
        <f t="shared" si="2"/>
        <v>0.43797574981423715</v>
      </c>
      <c r="F76" s="15">
        <v>34952.199999999997</v>
      </c>
      <c r="G76" s="14">
        <f t="shared" si="3"/>
        <v>1.1344310229399008</v>
      </c>
    </row>
    <row r="77" spans="1:7" ht="23.5" thickBot="1" x14ac:dyDescent="0.4">
      <c r="A77" s="7">
        <v>1204</v>
      </c>
      <c r="B77" s="8" t="s">
        <v>66</v>
      </c>
      <c r="C77" s="15">
        <v>11230.51</v>
      </c>
      <c r="D77" s="15">
        <v>1374.91</v>
      </c>
      <c r="E77" s="14">
        <f t="shared" si="2"/>
        <v>0.12242631901845955</v>
      </c>
      <c r="F77" s="15">
        <v>565.20000000000005</v>
      </c>
      <c r="G77" s="14">
        <f t="shared" si="3"/>
        <v>2.4326079263977354</v>
      </c>
    </row>
    <row r="78" spans="1:7" ht="23.5" thickBot="1" x14ac:dyDescent="0.4">
      <c r="A78" s="5">
        <v>1300</v>
      </c>
      <c r="B78" s="6" t="s">
        <v>67</v>
      </c>
      <c r="C78" s="16">
        <v>33279.300000000003</v>
      </c>
      <c r="D78" s="16">
        <v>0</v>
      </c>
      <c r="E78" s="13">
        <f t="shared" si="2"/>
        <v>0</v>
      </c>
      <c r="F78" s="16">
        <f>SUM(F79)</f>
        <v>1676</v>
      </c>
      <c r="G78" s="13">
        <f t="shared" si="3"/>
        <v>0</v>
      </c>
    </row>
    <row r="79" spans="1:7" ht="23.5" thickBot="1" x14ac:dyDescent="0.4">
      <c r="A79" s="7">
        <v>1301</v>
      </c>
      <c r="B79" s="8" t="s">
        <v>68</v>
      </c>
      <c r="C79" s="15">
        <v>33279.300000000003</v>
      </c>
      <c r="D79" s="15">
        <v>0</v>
      </c>
      <c r="E79" s="14">
        <f t="shared" si="2"/>
        <v>0</v>
      </c>
      <c r="F79" s="15">
        <v>1676</v>
      </c>
      <c r="G79" s="14">
        <f t="shared" si="3"/>
        <v>0</v>
      </c>
    </row>
    <row r="80" spans="1:7" ht="35" thickBot="1" x14ac:dyDescent="0.4">
      <c r="A80" s="5">
        <v>1400</v>
      </c>
      <c r="B80" s="6" t="s">
        <v>69</v>
      </c>
      <c r="C80" s="16">
        <f>SUM(C81:C83)</f>
        <v>2370469.5</v>
      </c>
      <c r="D80" s="16">
        <f>SUM(D81:D83)</f>
        <v>1136448.2000000002</v>
      </c>
      <c r="E80" s="13">
        <f t="shared" si="2"/>
        <v>0.47941903492114124</v>
      </c>
      <c r="F80" s="16">
        <f>SUM(F81:F83)</f>
        <v>970803.59999999986</v>
      </c>
      <c r="G80" s="13">
        <f t="shared" si="3"/>
        <v>1.1706262729145218</v>
      </c>
    </row>
    <row r="81" spans="1:7" ht="35" thickBot="1" x14ac:dyDescent="0.4">
      <c r="A81" s="7">
        <v>1401</v>
      </c>
      <c r="B81" s="8" t="s">
        <v>70</v>
      </c>
      <c r="C81" s="15">
        <v>811248.5</v>
      </c>
      <c r="D81" s="15">
        <v>405624</v>
      </c>
      <c r="E81" s="14">
        <f t="shared" si="2"/>
        <v>0.49999969183302034</v>
      </c>
      <c r="F81" s="15">
        <v>341703.6</v>
      </c>
      <c r="G81" s="14">
        <f t="shared" si="3"/>
        <v>1.1870638764121888</v>
      </c>
    </row>
    <row r="82" spans="1:7" ht="15" thickBot="1" x14ac:dyDescent="0.4">
      <c r="A82" s="7">
        <v>1402</v>
      </c>
      <c r="B82" s="8" t="s">
        <v>71</v>
      </c>
      <c r="C82" s="15">
        <v>38599.699999999997</v>
      </c>
      <c r="D82" s="15">
        <v>26599.4</v>
      </c>
      <c r="E82" s="14">
        <f t="shared" si="2"/>
        <v>0.68910898271230092</v>
      </c>
      <c r="F82" s="15">
        <v>14422.8</v>
      </c>
      <c r="G82" s="14">
        <f t="shared" si="3"/>
        <v>1.844260476467815</v>
      </c>
    </row>
    <row r="83" spans="1:7" ht="15" thickBot="1" x14ac:dyDescent="0.4">
      <c r="A83" s="7">
        <v>1403</v>
      </c>
      <c r="B83" s="8" t="s">
        <v>72</v>
      </c>
      <c r="C83" s="15">
        <v>1520621.3</v>
      </c>
      <c r="D83" s="15">
        <v>704224.8</v>
      </c>
      <c r="E83" s="14">
        <f t="shared" si="2"/>
        <v>0.46311649060814813</v>
      </c>
      <c r="F83" s="15">
        <v>614677.19999999995</v>
      </c>
      <c r="G83" s="14">
        <f t="shared" si="3"/>
        <v>1.145682319109933</v>
      </c>
    </row>
  </sheetData>
  <mergeCells count="1">
    <mergeCell ref="A3:G3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horizontalDpi="4294967294" verticalDpi="4294967294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В3</vt:lpstr>
      <vt:lpstr>В3!Заголовки_для_печати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2022-08-16T12:39:42Z</cp:lastPrinted>
  <dcterms:created xsi:type="dcterms:W3CDTF">2018-04-09T08:39:25Z</dcterms:created>
  <dcterms:modified xsi:type="dcterms:W3CDTF">2022-08-17T06:23:05Z</dcterms:modified>
</cp:coreProperties>
</file>