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10" yWindow="-20" windowWidth="14310" windowHeight="11020"/>
  </bookViews>
  <sheets>
    <sheet name="В5" sheetId="3" r:id="rId1"/>
  </sheets>
  <definedNames>
    <definedName name="_xlnm.Print_Titles" localSheetId="0">В5!$2:$2</definedName>
    <definedName name="_xlnm.Print_Area" localSheetId="0">В5!$A$1:$G$80</definedName>
  </definedNames>
  <calcPr calcId="145621"/>
</workbook>
</file>

<file path=xl/calcChain.xml><?xml version="1.0" encoding="utf-8"?>
<calcChain xmlns="http://schemas.openxmlformats.org/spreadsheetml/2006/main">
  <c r="C35" i="3" l="1"/>
  <c r="F71" i="3" l="1"/>
  <c r="F20" i="3" l="1"/>
  <c r="F35" i="3" l="1"/>
  <c r="G72" i="3" l="1"/>
  <c r="G73" i="3"/>
  <c r="G74" i="3"/>
  <c r="G76" i="3"/>
  <c r="G70" i="3"/>
  <c r="G69" i="3"/>
  <c r="F77" i="3"/>
  <c r="F75" i="3"/>
  <c r="F66" i="3"/>
  <c r="F60" i="3"/>
  <c r="F52" i="3"/>
  <c r="F49" i="3"/>
  <c r="F39" i="3"/>
  <c r="G36" i="3"/>
  <c r="G37" i="3"/>
  <c r="G38" i="3"/>
  <c r="G40" i="3"/>
  <c r="G41" i="3"/>
  <c r="G42" i="3"/>
  <c r="G43" i="3"/>
  <c r="G44" i="3"/>
  <c r="G45" i="3"/>
  <c r="G46" i="3"/>
  <c r="G47" i="3"/>
  <c r="G48" i="3"/>
  <c r="G50" i="3"/>
  <c r="G51" i="3"/>
  <c r="G53" i="3"/>
  <c r="G54" i="3"/>
  <c r="G55" i="3"/>
  <c r="G56" i="3"/>
  <c r="G57" i="3"/>
  <c r="G58" i="3"/>
  <c r="G59" i="3"/>
  <c r="G61" i="3"/>
  <c r="G62" i="3"/>
  <c r="G63" i="3"/>
  <c r="G64" i="3"/>
  <c r="G65" i="3"/>
  <c r="G67" i="3"/>
  <c r="G68" i="3"/>
  <c r="G21" i="3"/>
  <c r="G23" i="3"/>
  <c r="G24" i="3"/>
  <c r="G25" i="3"/>
  <c r="G26" i="3"/>
  <c r="G27" i="3"/>
  <c r="G28" i="3"/>
  <c r="G29" i="3"/>
  <c r="G31" i="3"/>
  <c r="G32" i="3"/>
  <c r="G33" i="3"/>
  <c r="G34" i="3"/>
  <c r="G7" i="3"/>
  <c r="G8" i="3"/>
  <c r="G9" i="3"/>
  <c r="G12" i="3"/>
  <c r="G14" i="3"/>
  <c r="G16" i="3"/>
  <c r="G17" i="3"/>
  <c r="G18" i="3"/>
  <c r="G19" i="3"/>
  <c r="G5" i="3"/>
  <c r="G6" i="3"/>
  <c r="F30" i="3"/>
  <c r="F15" i="3"/>
  <c r="F13" i="3"/>
  <c r="F4" i="3"/>
  <c r="E5" i="3"/>
  <c r="E6" i="3"/>
  <c r="E7" i="3"/>
  <c r="E8" i="3"/>
  <c r="E9" i="3"/>
  <c r="E10" i="3"/>
  <c r="E11" i="3"/>
  <c r="E12" i="3"/>
  <c r="E14" i="3"/>
  <c r="E16" i="3"/>
  <c r="E17" i="3"/>
  <c r="E18" i="3"/>
  <c r="E19" i="3"/>
  <c r="E21" i="3"/>
  <c r="E22" i="3"/>
  <c r="E23" i="3"/>
  <c r="E24" i="3"/>
  <c r="E25" i="3"/>
  <c r="E26" i="3"/>
  <c r="E27" i="3"/>
  <c r="E28" i="3"/>
  <c r="E29" i="3"/>
  <c r="E31" i="3"/>
  <c r="E32" i="3"/>
  <c r="E33" i="3"/>
  <c r="E34" i="3"/>
  <c r="E36" i="3"/>
  <c r="E37" i="3"/>
  <c r="E38" i="3"/>
  <c r="E40" i="3"/>
  <c r="E41" i="3"/>
  <c r="E42" i="3"/>
  <c r="E43" i="3"/>
  <c r="E44" i="3"/>
  <c r="E45" i="3"/>
  <c r="E46" i="3"/>
  <c r="E47" i="3"/>
  <c r="E48" i="3"/>
  <c r="E50" i="3"/>
  <c r="E51" i="3"/>
  <c r="E53" i="3"/>
  <c r="E54" i="3"/>
  <c r="E55" i="3"/>
  <c r="E56" i="3"/>
  <c r="E57" i="3"/>
  <c r="E58" i="3"/>
  <c r="E59" i="3"/>
  <c r="E61" i="3"/>
  <c r="E62" i="3"/>
  <c r="E63" i="3"/>
  <c r="E64" i="3"/>
  <c r="E65" i="3"/>
  <c r="E67" i="3"/>
  <c r="E68" i="3"/>
  <c r="E69" i="3"/>
  <c r="E70" i="3"/>
  <c r="E72" i="3"/>
  <c r="E73" i="3"/>
  <c r="E74" i="3"/>
  <c r="E76" i="3"/>
  <c r="F3" i="3" l="1"/>
  <c r="D77" i="3"/>
  <c r="D75" i="3"/>
  <c r="G75" i="3" s="1"/>
  <c r="D71" i="3"/>
  <c r="G71" i="3" s="1"/>
  <c r="D66" i="3"/>
  <c r="G66" i="3" s="1"/>
  <c r="D60" i="3"/>
  <c r="G60" i="3" s="1"/>
  <c r="D52" i="3"/>
  <c r="G52" i="3" s="1"/>
  <c r="D49" i="3"/>
  <c r="D39" i="3"/>
  <c r="D35" i="3"/>
  <c r="D30" i="3"/>
  <c r="D20" i="3"/>
  <c r="D15" i="3"/>
  <c r="D13" i="3"/>
  <c r="D4" i="3"/>
  <c r="C66" i="3"/>
  <c r="C77" i="3"/>
  <c r="C75" i="3"/>
  <c r="C71" i="3"/>
  <c r="C60" i="3"/>
  <c r="C52" i="3"/>
  <c r="C49" i="3"/>
  <c r="C39" i="3"/>
  <c r="C30" i="3"/>
  <c r="C20" i="3"/>
  <c r="C15" i="3"/>
  <c r="C13" i="3"/>
  <c r="C4" i="3"/>
  <c r="E75" i="3" l="1"/>
  <c r="E49" i="3"/>
  <c r="E39" i="3"/>
  <c r="E71" i="3"/>
  <c r="E66" i="3"/>
  <c r="E60" i="3"/>
  <c r="E52" i="3"/>
  <c r="G49" i="3"/>
  <c r="G39" i="3"/>
  <c r="G35" i="3"/>
  <c r="E35" i="3"/>
  <c r="E30" i="3"/>
  <c r="G30" i="3"/>
  <c r="E20" i="3"/>
  <c r="G20" i="3"/>
  <c r="E15" i="3"/>
  <c r="G15" i="3"/>
  <c r="G13" i="3"/>
  <c r="E13" i="3"/>
  <c r="G4" i="3"/>
  <c r="E4" i="3"/>
  <c r="D3" i="3"/>
  <c r="C3" i="3"/>
  <c r="E3" i="3" l="1"/>
  <c r="G3" i="3"/>
</calcChain>
</file>

<file path=xl/sharedStrings.xml><?xml version="1.0" encoding="utf-8"?>
<sst xmlns="http://schemas.openxmlformats.org/spreadsheetml/2006/main" count="142" uniqueCount="142">
  <si>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</si>
  <si>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</si>
  <si>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</si>
  <si>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</si>
  <si>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</si>
  <si>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</si>
  <si>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</si>
  <si>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</si>
  <si>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</si>
  <si>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</si>
  <si>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</si>
  <si>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</si>
  <si>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</si>
  <si>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</si>
  <si>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</si>
  <si>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</si>
  <si>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</si>
  <si>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</si>
  <si>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</si>
  <si>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</si>
  <si>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</si>
  <si>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</si>
  <si>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</si>
  <si>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</si>
  <si>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</si>
  <si>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</si>
  <si>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</si>
  <si>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</si>
  <si>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</si>
  <si>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</si>
  <si>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</si>
  <si>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</si>
  <si>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</si>
  <si>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</si>
  <si>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</si>
  <si>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</si>
  <si>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</si>
  <si>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</si>
  <si>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</si>
  <si>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</si>
  <si>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</si>
  <si>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</si>
  <si>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</si>
  <si>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</si>
  <si>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</si>
  <si>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</si>
  <si>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</si>
  <si>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</si>
  <si>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</si>
  <si>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</si>
  <si>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</si>
  <si>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</si>
  <si>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</si>
  <si>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</si>
  <si>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</si>
  <si>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</si>
  <si>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</si>
  <si>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</si>
  <si>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</si>
  <si>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</si>
  <si>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</si>
  <si>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</si>
  <si>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</si>
  <si>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</si>
  <si>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</si>
  <si>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</si>
  <si>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</si>
  <si>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</si>
  <si>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</si>
  <si>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</si>
  <si>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</si>
  <si>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</si>
  <si>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</si>
  <si>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</si>
  <si>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</si>
  <si>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</si>
  <si>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</si>
  <si>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</si>
  <si>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</si>
  <si>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</si>
  <si>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</si>
  <si>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</si>
  <si>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</si>
  <si>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</si>
  <si>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</si>
  <si>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</si>
  <si>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</si>
  <si>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</si>
  <si>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</si>
  <si>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</si>
  <si>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</si>
  <si>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</si>
  <si>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</si>
  <si>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</si>
  <si>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</si>
  <si>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</si>
  <si>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</si>
  <si>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</si>
  <si>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</si>
  <si>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</si>
  <si>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</si>
  <si>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</si>
  <si>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</si>
  <si>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</si>
  <si>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</si>
  <si>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</si>
  <si>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</si>
  <si>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</si>
  <si>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</si>
  <si>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</si>
  <si>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</si>
  <si>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</si>
  <si>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</si>
  <si>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</si>
  <si>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</si>
  <si>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</si>
  <si>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</si>
  <si>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</si>
  <si>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</si>
  <si>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</si>
  <si>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</si>
  <si>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</si>
  <si>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</si>
  <si>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</si>
  <si>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</si>
  <si>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</si>
  <si>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</si>
  <si>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</si>
  <si>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</si>
  <si>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</si>
  <si>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</si>
  <si>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</si>
  <si>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</si>
  <si>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</si>
  <si>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</si>
  <si>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</si>
  <si>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</si>
  <si>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Физическая культура 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</si>
  <si>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01.10.2021</t>
    </r>
  </si>
  <si>
    <t>Сведения об исполнении консолидированного бюджета по расходам в разрезе разделов и подразделов классификации расходов бюджета за 9 месяцев 2021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</si>
  <si>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01.10.2021,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</si>
  <si>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01.10.2020,</t>
    </r>
    <r>
      <rPr>
        <sz val="9"/>
        <color rgb="FF000000"/>
        <rFont val="Times New Roman"/>
        <family val="1"/>
        <charset val="204"/>
      </rPr>
      <t xml:space="preserve"> 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</si>
</sst>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%"/>
    <numFmt numFmtId="166" formatCode="_-* #,##0.0\ _₽_-;\-* #,##0.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" fontId="7" fillId="0" borderId="6">
      <alignment horizontal="center" vertical="top" shrinkToFit="1"/>
    </xf>
    <xf numFmtId="4" fontId="8" fillId="2" borderId="6">
      <alignment horizontal="right" vertical="top" shrinkToFit="1"/>
    </xf>
    <xf numFmtId="0" fontId="8" fillId="0" borderId="6">
      <alignment vertical="top" wrapText="1"/>
    </xf>
    <xf numFmtId="0" fontId="8" fillId="0" borderId="6">
      <alignment horizontal="left"/>
    </xf>
    <xf numFmtId="4" fontId="8" fillId="3" borderId="6">
      <alignment horizontal="right" vertical="top" shrinkToFit="1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/>
    </xf>
    <xf numFmtId="166" fontId="2" fillId="0" borderId="4" xfId="8" applyNumberFormat="1" applyFont="1" applyBorder="1" applyAlignment="1">
      <alignment horizontal="right" vertical="center" wrapText="1"/>
    </xf>
    <xf numFmtId="165" fontId="2" fillId="0" borderId="4" xfId="9" applyNumberFormat="1" applyFont="1" applyBorder="1" applyAlignment="1">
      <alignment horizontal="right" vertical="center" wrapText="1"/>
    </xf>
    <xf numFmtId="165" fontId="3" fillId="0" borderId="4" xfId="9" applyNumberFormat="1" applyFont="1" applyBorder="1" applyAlignment="1">
      <alignment horizontal="right" vertical="center" wrapText="1"/>
    </xf>
    <xf numFmtId="0" fontId="10" fillId="0" borderId="0" xfId="0" applyFont="1"/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 wrapText="1"/>
    </xf>
    <xf numFmtId="166" fontId="2" fillId="0" borderId="4" xfId="8" applyNumberFormat="1" applyFont="1" applyFill="1" applyBorder="1" applyAlignment="1">
      <alignment horizontal="right" vertical="center" wrapText="1"/>
    </xf>
    <xf numFmtId="165" fontId="2" fillId="0" borderId="4" xfId="9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0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  <cellStyle name="Процентный" xfId="9" builtinId="5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="90" zoomScaleNormal="90" zoomScaleSheetLayoutView="110" workbookViewId="0">
      <selection activeCell="A2" sqref="A2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  <col min="8" max="8" width="5.54296875" customWidth="1"/>
    <col min="9" max="9" width="16.81640625" customWidth="1"/>
    <col min="11" max="11" width="14.26953125" customWidth="1"/>
    <col min="13" max="13" width="10.26953125" customWidth="1"/>
  </cols>
  <sheetData>
    <row r="1" spans="1:9" ht="42.75" customHeight="1" thickBot="1" x14ac:dyDescent="0.4">
      <c r="A1" s="26" t="s">
        <v>139</v>
      </c>
      <c r="B1" s="26"/>
      <c r="C1" s="26"/>
      <c r="D1" s="26"/>
      <c r="E1" s="26"/>
      <c r="F1" s="26"/>
      <c r="G1" s="26"/>
    </row>
    <row r="2" spans="1:9" ht="58" thickBot="1" x14ac:dyDescent="0.4">
      <c r="A2" s="1" t="s">
        <v>0</v>
      </c>
      <c r="B2" s="2" t="s">
        <v>1</v>
      </c>
      <c r="C2" s="3" t="s">
        <v>2</v>
      </c>
      <c r="D2" s="3" t="s">
        <v>140</v>
      </c>
      <c r="E2" s="3" t="s">
        <v>138</v>
      </c>
      <c r="F2" s="3" t="s">
        <v>141</v>
      </c>
      <c r="G2" s="3" t="s">
        <v>3</v>
      </c>
    </row>
    <row r="3" spans="1:9" ht="15" thickBot="1" x14ac:dyDescent="0.4">
      <c r="A3" s="4"/>
      <c r="B3" s="5" t="s">
        <v>4</v>
      </c>
      <c r="C3" s="9">
        <f>C4+C13+C15+C20+C30+C35+C39+C49+C52+C60+C66+C71+C75+C77</f>
        <v>84189419.266619995</v>
      </c>
      <c r="D3" s="9">
        <f>D4+D13+D15+D20+D30+D35+D39+D49+D52+D60+D66+D71+D75+D77</f>
        <v>54519644.027479999</v>
      </c>
      <c r="E3" s="10">
        <f>D3/C3</f>
        <v>0.64758308707203927</v>
      </c>
      <c r="F3" s="13">
        <f>F4+F13+F15+F20+F30+F35+F39+F49+F52+F60+F71+F66+F75+F77</f>
        <v>49621309.995040014</v>
      </c>
      <c r="G3" s="14">
        <f>D3/F3</f>
        <v>1.0987143231996415</v>
      </c>
    </row>
    <row r="4" spans="1:9" s="23" customFormat="1" ht="15" thickBot="1" x14ac:dyDescent="0.4">
      <c r="A4" s="17" t="s">
        <v>59</v>
      </c>
      <c r="B4" s="18" t="s">
        <v>106</v>
      </c>
      <c r="C4" s="19">
        <f>SUM(C5:C12)</f>
        <v>4918221.5312099997</v>
      </c>
      <c r="D4" s="19">
        <f>SUM(D5:D12)</f>
        <v>2490685.7109300001</v>
      </c>
      <c r="E4" s="20">
        <f t="shared" ref="E4:E67" si="0">D4/C4</f>
        <v>0.50641999249619651</v>
      </c>
      <c r="F4" s="21">
        <f>SUM(F5:F12)</f>
        <v>2360081.76028</v>
      </c>
      <c r="G4" s="22">
        <f t="shared" ref="G4:G67" si="1">D4/F4</f>
        <v>1.0553387398894627</v>
      </c>
      <c r="I4" s="24"/>
    </row>
    <row r="5" spans="1:9" ht="46.5" thickBot="1" x14ac:dyDescent="0.4">
      <c r="A5" s="8" t="s">
        <v>60</v>
      </c>
      <c r="B5" s="7" t="s">
        <v>5</v>
      </c>
      <c r="C5" s="12">
        <v>122947.51300000001</v>
      </c>
      <c r="D5" s="12">
        <v>90297.431140000001</v>
      </c>
      <c r="E5" s="11">
        <f t="shared" si="0"/>
        <v>0.73443885879985227</v>
      </c>
      <c r="F5" s="12">
        <v>82099.844270000001</v>
      </c>
      <c r="G5" s="15">
        <f t="shared" si="1"/>
        <v>1.0998489941471847</v>
      </c>
    </row>
    <row r="6" spans="1:9" ht="46.5" thickBot="1" x14ac:dyDescent="0.4">
      <c r="A6" s="8" t="s">
        <v>61</v>
      </c>
      <c r="B6" s="7" t="s">
        <v>6</v>
      </c>
      <c r="C6" s="12">
        <v>1368289.8663399999</v>
      </c>
      <c r="D6" s="12">
        <v>911662.78899999999</v>
      </c>
      <c r="E6" s="11">
        <f t="shared" si="0"/>
        <v>0.66627898914327355</v>
      </c>
      <c r="F6" s="12">
        <v>823609.19863999996</v>
      </c>
      <c r="G6" s="15">
        <f t="shared" si="1"/>
        <v>1.1069118588104652</v>
      </c>
    </row>
    <row r="7" spans="1:9" ht="15" thickBot="1" x14ac:dyDescent="0.4">
      <c r="A7" s="8" t="s">
        <v>62</v>
      </c>
      <c r="B7" s="7" t="s">
        <v>7</v>
      </c>
      <c r="C7" s="12">
        <v>146009.33536000003</v>
      </c>
      <c r="D7" s="12">
        <v>94656.865900000004</v>
      </c>
      <c r="E7" s="11">
        <f t="shared" si="0"/>
        <v>0.64829324554224166</v>
      </c>
      <c r="F7" s="12">
        <v>86796.322069999995</v>
      </c>
      <c r="G7" s="15">
        <f t="shared" si="1"/>
        <v>1.0905630980960299</v>
      </c>
    </row>
    <row r="8" spans="1:9" ht="35" thickBot="1" x14ac:dyDescent="0.4">
      <c r="A8" s="8" t="s">
        <v>63</v>
      </c>
      <c r="B8" s="7" t="s">
        <v>8</v>
      </c>
      <c r="C8" s="12">
        <v>360991.51560000004</v>
      </c>
      <c r="D8" s="12">
        <v>214373.38190000001</v>
      </c>
      <c r="E8" s="11">
        <f t="shared" si="0"/>
        <v>0.59384603968791994</v>
      </c>
      <c r="F8" s="12">
        <v>200093.52815</v>
      </c>
      <c r="G8" s="15">
        <f t="shared" si="1"/>
        <v>1.0713658951492679</v>
      </c>
    </row>
    <row r="9" spans="1:9" ht="15" thickBot="1" x14ac:dyDescent="0.4">
      <c r="A9" s="8" t="s">
        <v>64</v>
      </c>
      <c r="B9" s="7" t="s">
        <v>9</v>
      </c>
      <c r="C9" s="12">
        <v>137081.28</v>
      </c>
      <c r="D9" s="12">
        <v>124025.11072</v>
      </c>
      <c r="E9" s="11">
        <f t="shared" si="0"/>
        <v>0.90475600111116561</v>
      </c>
      <c r="F9" s="12">
        <v>285527.84835000004</v>
      </c>
      <c r="G9" s="15">
        <f t="shared" si="1"/>
        <v>0.4343713281794146</v>
      </c>
    </row>
    <row r="10" spans="1:9" ht="15" thickBot="1" x14ac:dyDescent="0.4">
      <c r="A10" s="8" t="s">
        <v>65</v>
      </c>
      <c r="B10" s="7" t="s">
        <v>10</v>
      </c>
      <c r="C10" s="12">
        <v>130236.36437000001</v>
      </c>
      <c r="D10" s="12">
        <v>50</v>
      </c>
      <c r="E10" s="11">
        <f t="shared" si="0"/>
        <v>3.8391735090170803E-4</v>
      </c>
      <c r="F10" s="12">
        <v>0</v>
      </c>
      <c r="G10" s="15">
        <v>0</v>
      </c>
    </row>
    <row r="11" spans="1:9" ht="23.5" thickBot="1" x14ac:dyDescent="0.4">
      <c r="A11" s="8" t="s">
        <v>66</v>
      </c>
      <c r="B11" s="7" t="s">
        <v>11</v>
      </c>
      <c r="C11" s="12">
        <v>225</v>
      </c>
      <c r="D11" s="12">
        <v>150</v>
      </c>
      <c r="E11" s="11">
        <f t="shared" si="0"/>
        <v>0.66666666666666663</v>
      </c>
      <c r="F11" s="12">
        <v>225</v>
      </c>
      <c r="G11" s="15">
        <v>0</v>
      </c>
    </row>
    <row r="12" spans="1:9" ht="15" thickBot="1" x14ac:dyDescent="0.4">
      <c r="A12" s="8" t="s">
        <v>67</v>
      </c>
      <c r="B12" s="7" t="s">
        <v>12</v>
      </c>
      <c r="C12" s="12">
        <v>2652440.6565399999</v>
      </c>
      <c r="D12" s="12">
        <v>1055470.1322699999</v>
      </c>
      <c r="E12" s="11">
        <f t="shared" si="0"/>
        <v>0.3979241268480696</v>
      </c>
      <c r="F12" s="12">
        <v>881730.01879999996</v>
      </c>
      <c r="G12" s="15">
        <f t="shared" si="1"/>
        <v>1.197044571201572</v>
      </c>
    </row>
    <row r="13" spans="1:9" s="23" customFormat="1" ht="15" thickBot="1" x14ac:dyDescent="0.4">
      <c r="A13" s="17" t="s">
        <v>68</v>
      </c>
      <c r="B13" s="18" t="s">
        <v>107</v>
      </c>
      <c r="C13" s="19">
        <f>C14</f>
        <v>36678.087</v>
      </c>
      <c r="D13" s="19">
        <f>D14</f>
        <v>24497.068930000001</v>
      </c>
      <c r="E13" s="20">
        <f t="shared" si="0"/>
        <v>0.66789385526022671</v>
      </c>
      <c r="F13" s="19">
        <f>F14</f>
        <v>23089.014609999998</v>
      </c>
      <c r="G13" s="22">
        <f t="shared" si="1"/>
        <v>1.060983733770525</v>
      </c>
      <c r="I13" s="24"/>
    </row>
    <row r="14" spans="1:9" ht="15" thickBot="1" x14ac:dyDescent="0.4">
      <c r="A14" s="8" t="s">
        <v>69</v>
      </c>
      <c r="B14" s="7" t="s">
        <v>13</v>
      </c>
      <c r="C14" s="12">
        <v>36678.087</v>
      </c>
      <c r="D14" s="12">
        <v>24497.068930000001</v>
      </c>
      <c r="E14" s="11">
        <f t="shared" si="0"/>
        <v>0.66789385526022671</v>
      </c>
      <c r="F14" s="12">
        <v>23089.014609999998</v>
      </c>
      <c r="G14" s="15">
        <f t="shared" si="1"/>
        <v>1.060983733770525</v>
      </c>
    </row>
    <row r="15" spans="1:9" s="23" customFormat="1" ht="23.5" thickBot="1" x14ac:dyDescent="0.4">
      <c r="A15" s="17" t="s">
        <v>70</v>
      </c>
      <c r="B15" s="18" t="s">
        <v>108</v>
      </c>
      <c r="C15" s="19">
        <f>SUM(C16:C19)</f>
        <v>589151.66326000006</v>
      </c>
      <c r="D15" s="19">
        <f>SUM(D16:D19)</f>
        <v>340216.08914</v>
      </c>
      <c r="E15" s="20">
        <f t="shared" si="0"/>
        <v>0.57746775636252146</v>
      </c>
      <c r="F15" s="19">
        <f>SUM(F16:F19)</f>
        <v>391529.98825000005</v>
      </c>
      <c r="G15" s="22">
        <f t="shared" si="1"/>
        <v>0.86894005401896557</v>
      </c>
      <c r="I15" s="24"/>
    </row>
    <row r="16" spans="1:9" ht="15" thickBot="1" x14ac:dyDescent="0.4">
      <c r="A16" s="8" t="s">
        <v>122</v>
      </c>
      <c r="B16" s="7" t="s">
        <v>125</v>
      </c>
      <c r="C16" s="12">
        <v>86866.837249999997</v>
      </c>
      <c r="D16" s="12">
        <v>59827.451730000001</v>
      </c>
      <c r="E16" s="11">
        <f t="shared" si="0"/>
        <v>0.6887260273770357</v>
      </c>
      <c r="F16" s="12">
        <v>71929.783290000007</v>
      </c>
      <c r="G16" s="15">
        <f t="shared" si="1"/>
        <v>0.8317479768956495</v>
      </c>
    </row>
    <row r="17" spans="1:9" ht="15" thickBot="1" x14ac:dyDescent="0.4">
      <c r="A17" s="8" t="s">
        <v>71</v>
      </c>
      <c r="B17" s="7" t="s">
        <v>136</v>
      </c>
      <c r="C17" s="12">
        <v>127191.85351999999</v>
      </c>
      <c r="D17" s="12">
        <v>80395.032800000001</v>
      </c>
      <c r="E17" s="11">
        <f t="shared" si="0"/>
        <v>0.63207690253022741</v>
      </c>
      <c r="F17" s="12">
        <v>101270.6387</v>
      </c>
      <c r="G17" s="15">
        <f t="shared" si="1"/>
        <v>0.7938631950190318</v>
      </c>
    </row>
    <row r="18" spans="1:9" ht="35" thickBot="1" x14ac:dyDescent="0.4">
      <c r="A18" s="8" t="s">
        <v>120</v>
      </c>
      <c r="B18" s="7" t="s">
        <v>14</v>
      </c>
      <c r="C18" s="12">
        <v>323668.62773000001</v>
      </c>
      <c r="D18" s="12">
        <v>174827.26168</v>
      </c>
      <c r="E18" s="11">
        <f t="shared" si="0"/>
        <v>0.54014274693881836</v>
      </c>
      <c r="F18" s="12">
        <v>121185.76815</v>
      </c>
      <c r="G18" s="15">
        <f t="shared" si="1"/>
        <v>1.4426385568939433</v>
      </c>
    </row>
    <row r="19" spans="1:9" ht="23.5" thickBot="1" x14ac:dyDescent="0.4">
      <c r="A19" s="8" t="s">
        <v>129</v>
      </c>
      <c r="B19" s="7" t="s">
        <v>128</v>
      </c>
      <c r="C19" s="12">
        <v>51424.34476</v>
      </c>
      <c r="D19" s="12">
        <v>25166.342929999999</v>
      </c>
      <c r="E19" s="11">
        <f t="shared" si="0"/>
        <v>0.48938577725107796</v>
      </c>
      <c r="F19" s="12">
        <v>97143.798110000003</v>
      </c>
      <c r="G19" s="15">
        <f t="shared" si="1"/>
        <v>0.25906278547502426</v>
      </c>
    </row>
    <row r="20" spans="1:9" s="23" customFormat="1" ht="15" thickBot="1" x14ac:dyDescent="0.4">
      <c r="A20" s="17" t="s">
        <v>72</v>
      </c>
      <c r="B20" s="18" t="s">
        <v>109</v>
      </c>
      <c r="C20" s="19">
        <f>SUM(C21:C29)</f>
        <v>14800282.344699999</v>
      </c>
      <c r="D20" s="19">
        <f>SUM(D21:D29)</f>
        <v>9132281.8874500003</v>
      </c>
      <c r="E20" s="20">
        <f t="shared" si="0"/>
        <v>0.61703430210034349</v>
      </c>
      <c r="F20" s="19">
        <f>SUM(F21:F29)</f>
        <v>7606760.6482800003</v>
      </c>
      <c r="G20" s="22">
        <f t="shared" si="1"/>
        <v>1.2005480794922794</v>
      </c>
      <c r="I20" s="24"/>
    </row>
    <row r="21" spans="1:9" ht="15" thickBot="1" x14ac:dyDescent="0.4">
      <c r="A21" s="8" t="s">
        <v>73</v>
      </c>
      <c r="B21" s="7" t="s">
        <v>15</v>
      </c>
      <c r="C21" s="12">
        <v>283539.16019000002</v>
      </c>
      <c r="D21" s="12">
        <v>195976.04334</v>
      </c>
      <c r="E21" s="11">
        <f t="shared" si="0"/>
        <v>0.69117804824094198</v>
      </c>
      <c r="F21" s="12">
        <v>201413.42449999999</v>
      </c>
      <c r="G21" s="15">
        <f t="shared" si="1"/>
        <v>0.9730038790934713</v>
      </c>
    </row>
    <row r="22" spans="1:9" ht="15" thickBot="1" x14ac:dyDescent="0.4">
      <c r="A22" s="8" t="s">
        <v>133</v>
      </c>
      <c r="B22" s="7" t="s">
        <v>135</v>
      </c>
      <c r="C22" s="12">
        <v>88575</v>
      </c>
      <c r="D22" s="12">
        <v>4696.6499999999996</v>
      </c>
      <c r="E22" s="11">
        <f t="shared" si="0"/>
        <v>5.3024555461473326E-2</v>
      </c>
      <c r="F22" s="12">
        <v>0</v>
      </c>
      <c r="G22" s="15">
        <v>0</v>
      </c>
    </row>
    <row r="23" spans="1:9" ht="15" thickBot="1" x14ac:dyDescent="0.4">
      <c r="A23" s="8" t="s">
        <v>74</v>
      </c>
      <c r="B23" s="7" t="s">
        <v>16</v>
      </c>
      <c r="C23" s="12">
        <v>2851227.9224</v>
      </c>
      <c r="D23" s="12">
        <v>2069356.65916</v>
      </c>
      <c r="E23" s="11">
        <f t="shared" si="0"/>
        <v>0.72577735469780835</v>
      </c>
      <c r="F23" s="12">
        <v>1596620.23248</v>
      </c>
      <c r="G23" s="15">
        <f t="shared" si="1"/>
        <v>1.2960857047049363</v>
      </c>
    </row>
    <row r="24" spans="1:9" ht="15" thickBot="1" x14ac:dyDescent="0.4">
      <c r="A24" s="8" t="s">
        <v>121</v>
      </c>
      <c r="B24" s="7" t="s">
        <v>17</v>
      </c>
      <c r="C24" s="12">
        <v>63258.627950000002</v>
      </c>
      <c r="D24" s="12">
        <v>23237.321360000002</v>
      </c>
      <c r="E24" s="11">
        <f t="shared" si="0"/>
        <v>0.36733837127113977</v>
      </c>
      <c r="F24" s="12">
        <v>15048.31193</v>
      </c>
      <c r="G24" s="15">
        <f t="shared" si="1"/>
        <v>1.5441812655195275</v>
      </c>
    </row>
    <row r="25" spans="1:9" ht="15" thickBot="1" x14ac:dyDescent="0.4">
      <c r="A25" s="8" t="s">
        <v>75</v>
      </c>
      <c r="B25" s="7" t="s">
        <v>18</v>
      </c>
      <c r="C25" s="12">
        <v>154854.552</v>
      </c>
      <c r="D25" s="12">
        <v>111670.58338</v>
      </c>
      <c r="E25" s="11">
        <f t="shared" si="0"/>
        <v>0.72113206836825827</v>
      </c>
      <c r="F25" s="12">
        <v>126218.26869</v>
      </c>
      <c r="G25" s="15">
        <f t="shared" si="1"/>
        <v>0.88474184077322415</v>
      </c>
    </row>
    <row r="26" spans="1:9" ht="15" thickBot="1" x14ac:dyDescent="0.4">
      <c r="A26" s="8" t="s">
        <v>76</v>
      </c>
      <c r="B26" s="7" t="s">
        <v>19</v>
      </c>
      <c r="C26" s="12">
        <v>1412931.2841099999</v>
      </c>
      <c r="D26" s="12">
        <v>1289283.7673899999</v>
      </c>
      <c r="E26" s="11">
        <f t="shared" si="0"/>
        <v>0.91248865524420386</v>
      </c>
      <c r="F26" s="12">
        <v>162610.30847999998</v>
      </c>
      <c r="G26" s="15">
        <f t="shared" si="1"/>
        <v>7.9286718009551871</v>
      </c>
    </row>
    <row r="27" spans="1:9" ht="15" thickBot="1" x14ac:dyDescent="0.4">
      <c r="A27" s="8" t="s">
        <v>77</v>
      </c>
      <c r="B27" s="7" t="s">
        <v>20</v>
      </c>
      <c r="C27" s="12">
        <v>7338176.1552600004</v>
      </c>
      <c r="D27" s="12">
        <v>4246769.76645</v>
      </c>
      <c r="E27" s="11">
        <f t="shared" si="0"/>
        <v>0.57872278841465508</v>
      </c>
      <c r="F27" s="12">
        <v>3742970.1864699996</v>
      </c>
      <c r="G27" s="15">
        <f t="shared" si="1"/>
        <v>1.1345988759945573</v>
      </c>
    </row>
    <row r="28" spans="1:9" ht="15" thickBot="1" x14ac:dyDescent="0.4">
      <c r="A28" s="8" t="s">
        <v>132</v>
      </c>
      <c r="B28" s="7" t="s">
        <v>134</v>
      </c>
      <c r="C28" s="12">
        <v>17497.233</v>
      </c>
      <c r="D28" s="12">
        <v>14445.08821</v>
      </c>
      <c r="E28" s="11">
        <f t="shared" si="0"/>
        <v>0.82556414548517465</v>
      </c>
      <c r="F28" s="12">
        <v>8025.4137000000001</v>
      </c>
      <c r="G28" s="15">
        <f t="shared" si="1"/>
        <v>1.7999182035936665</v>
      </c>
    </row>
    <row r="29" spans="1:9" ht="18.75" customHeight="1" thickBot="1" x14ac:dyDescent="0.4">
      <c r="A29" s="8" t="s">
        <v>78</v>
      </c>
      <c r="B29" s="7" t="s">
        <v>21</v>
      </c>
      <c r="C29" s="12">
        <v>2590222.4097899999</v>
      </c>
      <c r="D29" s="12">
        <v>1176846.00816</v>
      </c>
      <c r="E29" s="11">
        <f t="shared" si="0"/>
        <v>0.45434168267249753</v>
      </c>
      <c r="F29" s="12">
        <v>1753854.5020299999</v>
      </c>
      <c r="G29" s="15">
        <f t="shared" si="1"/>
        <v>0.67100549492438455</v>
      </c>
    </row>
    <row r="30" spans="1:9" s="23" customFormat="1" ht="15" thickBot="1" x14ac:dyDescent="0.4">
      <c r="A30" s="17" t="s">
        <v>79</v>
      </c>
      <c r="B30" s="18" t="s">
        <v>110</v>
      </c>
      <c r="C30" s="19">
        <f>SUM(C31:C34)</f>
        <v>6044256.4640100002</v>
      </c>
      <c r="D30" s="19">
        <f>SUM(D31:D34)</f>
        <v>2285633.3628799999</v>
      </c>
      <c r="E30" s="20">
        <f t="shared" si="0"/>
        <v>0.37814963287703046</v>
      </c>
      <c r="F30" s="19">
        <f>SUM(F31:F34)</f>
        <v>1750071.8343999998</v>
      </c>
      <c r="G30" s="22">
        <f t="shared" si="1"/>
        <v>1.3060225974459008</v>
      </c>
      <c r="I30" s="24"/>
    </row>
    <row r="31" spans="1:9" ht="15" thickBot="1" x14ac:dyDescent="0.4">
      <c r="A31" s="8" t="s">
        <v>80</v>
      </c>
      <c r="B31" s="7" t="s">
        <v>22</v>
      </c>
      <c r="C31" s="12">
        <v>441881.73005000001</v>
      </c>
      <c r="D31" s="12">
        <v>140927.38367000001</v>
      </c>
      <c r="E31" s="11">
        <f t="shared" si="0"/>
        <v>0.31892557235632651</v>
      </c>
      <c r="F31" s="12">
        <v>116977.49293000001</v>
      </c>
      <c r="G31" s="15">
        <f t="shared" si="1"/>
        <v>1.2047393061700489</v>
      </c>
    </row>
    <row r="32" spans="1:9" ht="15" thickBot="1" x14ac:dyDescent="0.4">
      <c r="A32" s="8" t="s">
        <v>81</v>
      </c>
      <c r="B32" s="7" t="s">
        <v>23</v>
      </c>
      <c r="C32" s="12">
        <v>2346100.2208600002</v>
      </c>
      <c r="D32" s="12">
        <v>512343.60463999998</v>
      </c>
      <c r="E32" s="11">
        <f t="shared" si="0"/>
        <v>0.2183809540976013</v>
      </c>
      <c r="F32" s="12">
        <v>225468.23022</v>
      </c>
      <c r="G32" s="15">
        <f t="shared" si="1"/>
        <v>2.2723538661747695</v>
      </c>
    </row>
    <row r="33" spans="1:9" ht="15" thickBot="1" x14ac:dyDescent="0.4">
      <c r="A33" s="8" t="s">
        <v>82</v>
      </c>
      <c r="B33" s="7" t="s">
        <v>24</v>
      </c>
      <c r="C33" s="12">
        <v>2698015.6408899999</v>
      </c>
      <c r="D33" s="12">
        <v>1375646.86</v>
      </c>
      <c r="E33" s="11">
        <f t="shared" si="0"/>
        <v>0.50987356750319379</v>
      </c>
      <c r="F33" s="12">
        <v>1138276.3205899999</v>
      </c>
      <c r="G33" s="15">
        <f t="shared" si="1"/>
        <v>1.2085350763397806</v>
      </c>
    </row>
    <row r="34" spans="1:9" ht="23.5" thickBot="1" x14ac:dyDescent="0.4">
      <c r="A34" s="8" t="s">
        <v>83</v>
      </c>
      <c r="B34" s="7" t="s">
        <v>25</v>
      </c>
      <c r="C34" s="12">
        <v>558258.87221000006</v>
      </c>
      <c r="D34" s="12">
        <v>256715.51457</v>
      </c>
      <c r="E34" s="11">
        <f t="shared" si="0"/>
        <v>0.4598503084308016</v>
      </c>
      <c r="F34" s="12">
        <v>269349.79066</v>
      </c>
      <c r="G34" s="15">
        <f t="shared" si="1"/>
        <v>0.95309342524810703</v>
      </c>
    </row>
    <row r="35" spans="1:9" s="23" customFormat="1" ht="15" thickBot="1" x14ac:dyDescent="0.4">
      <c r="A35" s="17" t="s">
        <v>84</v>
      </c>
      <c r="B35" s="18" t="s">
        <v>111</v>
      </c>
      <c r="C35" s="19">
        <f>SUM(C36:C38)</f>
        <v>877750.2496199999</v>
      </c>
      <c r="D35" s="19">
        <f>SUM(D36:D38)</f>
        <v>381221.50107</v>
      </c>
      <c r="E35" s="20">
        <f t="shared" si="0"/>
        <v>0.43431659658888205</v>
      </c>
      <c r="F35" s="19">
        <f>F36+F37+F38</f>
        <v>385838.59128000005</v>
      </c>
      <c r="G35" s="22">
        <f t="shared" si="1"/>
        <v>0.98803362257081884</v>
      </c>
      <c r="I35" s="24"/>
    </row>
    <row r="36" spans="1:9" ht="15" thickBot="1" x14ac:dyDescent="0.4">
      <c r="A36" s="8" t="s">
        <v>130</v>
      </c>
      <c r="B36" s="7" t="s">
        <v>131</v>
      </c>
      <c r="C36" s="12">
        <v>311900.28513999999</v>
      </c>
      <c r="D36" s="12">
        <v>65185.202389999999</v>
      </c>
      <c r="E36" s="11">
        <f t="shared" si="0"/>
        <v>0.20899372490390922</v>
      </c>
      <c r="F36" s="12">
        <v>189404.16797000001</v>
      </c>
      <c r="G36" s="15">
        <f t="shared" si="1"/>
        <v>0.34415928164962439</v>
      </c>
    </row>
    <row r="37" spans="1:9" ht="23.5" thickBot="1" x14ac:dyDescent="0.4">
      <c r="A37" s="8" t="s">
        <v>85</v>
      </c>
      <c r="B37" s="7" t="s">
        <v>26</v>
      </c>
      <c r="C37" s="12">
        <v>38342.431750000003</v>
      </c>
      <c r="D37" s="12">
        <v>25004.82488</v>
      </c>
      <c r="E37" s="11">
        <f t="shared" si="0"/>
        <v>0.65214499286420446</v>
      </c>
      <c r="F37" s="12">
        <v>19220.259999999998</v>
      </c>
      <c r="G37" s="15">
        <f t="shared" si="1"/>
        <v>1.3009618433881749</v>
      </c>
    </row>
    <row r="38" spans="1:9" ht="15" thickBot="1" x14ac:dyDescent="0.4">
      <c r="A38" s="8" t="s">
        <v>86</v>
      </c>
      <c r="B38" s="7" t="s">
        <v>27</v>
      </c>
      <c r="C38" s="12">
        <v>527507.53272999998</v>
      </c>
      <c r="D38" s="12">
        <v>291031.47379999998</v>
      </c>
      <c r="E38" s="11">
        <f t="shared" si="0"/>
        <v>0.55171055528596946</v>
      </c>
      <c r="F38" s="12">
        <v>177214.16331</v>
      </c>
      <c r="G38" s="15">
        <f t="shared" si="1"/>
        <v>1.6422585439229247</v>
      </c>
    </row>
    <row r="39" spans="1:9" s="23" customFormat="1" ht="15" thickBot="1" x14ac:dyDescent="0.4">
      <c r="A39" s="17" t="s">
        <v>87</v>
      </c>
      <c r="B39" s="18" t="s">
        <v>112</v>
      </c>
      <c r="C39" s="19">
        <f>SUM(C40:C48)</f>
        <v>23913076.021230001</v>
      </c>
      <c r="D39" s="19">
        <f>SUM(D40:D48)</f>
        <v>16314123.034120001</v>
      </c>
      <c r="E39" s="20">
        <f t="shared" si="0"/>
        <v>0.68222603481193056</v>
      </c>
      <c r="F39" s="19">
        <f>SUM(F40:F48)</f>
        <v>14395766.022410002</v>
      </c>
      <c r="G39" s="22">
        <f t="shared" si="1"/>
        <v>1.1332584183935526</v>
      </c>
      <c r="I39" s="24"/>
    </row>
    <row r="40" spans="1:9" ht="15" thickBot="1" x14ac:dyDescent="0.4">
      <c r="A40" s="8" t="s">
        <v>88</v>
      </c>
      <c r="B40" s="7" t="s">
        <v>28</v>
      </c>
      <c r="C40" s="12">
        <v>7248524.5661199996</v>
      </c>
      <c r="D40" s="12">
        <v>4852178.78828</v>
      </c>
      <c r="E40" s="11">
        <f t="shared" si="0"/>
        <v>0.66940226856088048</v>
      </c>
      <c r="F40" s="12">
        <v>3858762.1701999996</v>
      </c>
      <c r="G40" s="15">
        <f t="shared" si="1"/>
        <v>1.2574443757513336</v>
      </c>
      <c r="I40" s="16"/>
    </row>
    <row r="41" spans="1:9" ht="15" thickBot="1" x14ac:dyDescent="0.4">
      <c r="A41" s="8" t="s">
        <v>89</v>
      </c>
      <c r="B41" s="7" t="s">
        <v>29</v>
      </c>
      <c r="C41" s="12">
        <v>13020445.87981</v>
      </c>
      <c r="D41" s="12">
        <v>8768168.8926400002</v>
      </c>
      <c r="E41" s="11">
        <f t="shared" si="0"/>
        <v>0.6734154093936412</v>
      </c>
      <c r="F41" s="12">
        <v>7982747.8411000008</v>
      </c>
      <c r="G41" s="15">
        <f t="shared" si="1"/>
        <v>1.0983898110242414</v>
      </c>
      <c r="I41" s="16"/>
    </row>
    <row r="42" spans="1:9" ht="15" thickBot="1" x14ac:dyDescent="0.4">
      <c r="A42" s="8" t="s">
        <v>90</v>
      </c>
      <c r="B42" s="7" t="s">
        <v>30</v>
      </c>
      <c r="C42" s="12">
        <v>1244107.5513900002</v>
      </c>
      <c r="D42" s="12">
        <v>884692.34987999999</v>
      </c>
      <c r="E42" s="11">
        <f t="shared" si="0"/>
        <v>0.71110600437362714</v>
      </c>
      <c r="F42" s="12">
        <v>1060830.1976099999</v>
      </c>
      <c r="G42" s="15">
        <f t="shared" si="1"/>
        <v>0.83396226075876223</v>
      </c>
      <c r="I42" s="16"/>
    </row>
    <row r="43" spans="1:9" ht="15" thickBot="1" x14ac:dyDescent="0.4">
      <c r="A43" s="8" t="s">
        <v>91</v>
      </c>
      <c r="B43" s="7" t="s">
        <v>31</v>
      </c>
      <c r="C43" s="12">
        <v>1479134.59818</v>
      </c>
      <c r="D43" s="12">
        <v>1137190.59081</v>
      </c>
      <c r="E43" s="11">
        <f t="shared" si="0"/>
        <v>0.76882157459453337</v>
      </c>
      <c r="F43" s="12">
        <v>1080808.89374</v>
      </c>
      <c r="G43" s="15">
        <f t="shared" si="1"/>
        <v>1.0521662038465454</v>
      </c>
      <c r="I43" s="16"/>
    </row>
    <row r="44" spans="1:9" ht="23.5" thickBot="1" x14ac:dyDescent="0.4">
      <c r="A44" s="8" t="s">
        <v>92</v>
      </c>
      <c r="B44" s="7" t="s">
        <v>32</v>
      </c>
      <c r="C44" s="12">
        <v>103869.33199999999</v>
      </c>
      <c r="D44" s="12">
        <v>81723.451079999999</v>
      </c>
      <c r="E44" s="11">
        <f t="shared" si="0"/>
        <v>0.78679095654528719</v>
      </c>
      <c r="F44" s="12">
        <v>56909.864000000001</v>
      </c>
      <c r="G44" s="15">
        <f t="shared" si="1"/>
        <v>1.4360155750855423</v>
      </c>
      <c r="I44" s="16"/>
    </row>
    <row r="45" spans="1:9" ht="15" thickBot="1" x14ac:dyDescent="0.4">
      <c r="A45" s="8" t="s">
        <v>93</v>
      </c>
      <c r="B45" s="7" t="s">
        <v>33</v>
      </c>
      <c r="C45" s="12">
        <v>66931.100000000006</v>
      </c>
      <c r="D45" s="12">
        <v>50346.9</v>
      </c>
      <c r="E45" s="11">
        <f t="shared" si="0"/>
        <v>0.75221982008363819</v>
      </c>
      <c r="F45" s="12">
        <v>42760.375</v>
      </c>
      <c r="G45" s="15">
        <f t="shared" si="1"/>
        <v>1.1774195151469089</v>
      </c>
      <c r="I45" s="16"/>
    </row>
    <row r="46" spans="1:9" ht="15" thickBot="1" x14ac:dyDescent="0.4">
      <c r="A46" s="8" t="s">
        <v>94</v>
      </c>
      <c r="B46" s="7" t="s">
        <v>34</v>
      </c>
      <c r="C46" s="12">
        <v>175667.68625</v>
      </c>
      <c r="D46" s="12">
        <v>142382.44385000001</v>
      </c>
      <c r="E46" s="11">
        <f t="shared" si="0"/>
        <v>0.81052154149380451</v>
      </c>
      <c r="F46" s="12">
        <v>22117.314149999998</v>
      </c>
      <c r="G46" s="15">
        <f t="shared" si="1"/>
        <v>6.4376010072633534</v>
      </c>
      <c r="I46" s="16"/>
    </row>
    <row r="47" spans="1:9" ht="23.5" thickBot="1" x14ac:dyDescent="0.4">
      <c r="A47" s="8" t="s">
        <v>123</v>
      </c>
      <c r="B47" s="7" t="s">
        <v>126</v>
      </c>
      <c r="C47" s="12">
        <v>45432.5</v>
      </c>
      <c r="D47" s="12">
        <v>34351.1</v>
      </c>
      <c r="E47" s="11">
        <f t="shared" si="0"/>
        <v>0.7560909040884829</v>
      </c>
      <c r="F47" s="12">
        <v>35998.9</v>
      </c>
      <c r="G47" s="15">
        <f t="shared" si="1"/>
        <v>0.95422637913936248</v>
      </c>
      <c r="I47" s="16"/>
    </row>
    <row r="48" spans="1:9" ht="15" thickBot="1" x14ac:dyDescent="0.4">
      <c r="A48" s="8" t="s">
        <v>95</v>
      </c>
      <c r="B48" s="7" t="s">
        <v>35</v>
      </c>
      <c r="C48" s="12">
        <v>528962.80748000008</v>
      </c>
      <c r="D48" s="12">
        <v>363088.51757999999</v>
      </c>
      <c r="E48" s="11">
        <f t="shared" si="0"/>
        <v>0.68641596809002159</v>
      </c>
      <c r="F48" s="12">
        <v>254830.46661</v>
      </c>
      <c r="G48" s="15">
        <f t="shared" si="1"/>
        <v>1.4248238148685779</v>
      </c>
      <c r="I48" s="16"/>
    </row>
    <row r="49" spans="1:9" s="23" customFormat="1" ht="15" thickBot="1" x14ac:dyDescent="0.4">
      <c r="A49" s="17" t="s">
        <v>96</v>
      </c>
      <c r="B49" s="18" t="s">
        <v>113</v>
      </c>
      <c r="C49" s="19">
        <f>SUM(C50:C51)</f>
        <v>2795597.0402000002</v>
      </c>
      <c r="D49" s="19">
        <f>SUM(D50:D51)</f>
        <v>1675117.78183</v>
      </c>
      <c r="E49" s="20">
        <f t="shared" si="0"/>
        <v>0.59919858182070485</v>
      </c>
      <c r="F49" s="19">
        <f>F50+F51</f>
        <v>1940284.91818</v>
      </c>
      <c r="G49" s="22">
        <f t="shared" si="1"/>
        <v>0.86333598026483216</v>
      </c>
      <c r="I49" s="24"/>
    </row>
    <row r="50" spans="1:9" ht="15" thickBot="1" x14ac:dyDescent="0.4">
      <c r="A50" s="8" t="s">
        <v>97</v>
      </c>
      <c r="B50" s="7" t="s">
        <v>36</v>
      </c>
      <c r="C50" s="12">
        <v>2615838.2245700001</v>
      </c>
      <c r="D50" s="12">
        <v>1552581.48857</v>
      </c>
      <c r="E50" s="11">
        <f t="shared" si="0"/>
        <v>0.59353115723554284</v>
      </c>
      <c r="F50" s="12">
        <v>1806371.20768</v>
      </c>
      <c r="G50" s="15">
        <f t="shared" si="1"/>
        <v>0.85950300910965416</v>
      </c>
      <c r="I50" s="16"/>
    </row>
    <row r="51" spans="1:9" ht="15" thickBot="1" x14ac:dyDescent="0.4">
      <c r="A51" s="8" t="s">
        <v>98</v>
      </c>
      <c r="B51" s="7" t="s">
        <v>37</v>
      </c>
      <c r="C51" s="12">
        <v>179758.81563</v>
      </c>
      <c r="D51" s="12">
        <v>122536.29326000001</v>
      </c>
      <c r="E51" s="11">
        <f t="shared" si="0"/>
        <v>0.68167056414200078</v>
      </c>
      <c r="F51" s="12">
        <v>133913.71049999999</v>
      </c>
      <c r="G51" s="15">
        <f t="shared" si="1"/>
        <v>0.91503919055398009</v>
      </c>
      <c r="I51" s="16"/>
    </row>
    <row r="52" spans="1:9" s="23" customFormat="1" ht="15" thickBot="1" x14ac:dyDescent="0.4">
      <c r="A52" s="17" t="s">
        <v>99</v>
      </c>
      <c r="B52" s="18" t="s">
        <v>114</v>
      </c>
      <c r="C52" s="19">
        <f>SUM(C53:C59)</f>
        <v>8409683.365389999</v>
      </c>
      <c r="D52" s="19">
        <f>SUM(D53:D59)</f>
        <v>5916720.2121900003</v>
      </c>
      <c r="E52" s="20">
        <f t="shared" si="0"/>
        <v>0.70356040235001316</v>
      </c>
      <c r="F52" s="19">
        <f>SUM(F53:F59)</f>
        <v>5686082.66395</v>
      </c>
      <c r="G52" s="22">
        <f t="shared" si="1"/>
        <v>1.0405617649040264</v>
      </c>
      <c r="I52" s="24"/>
    </row>
    <row r="53" spans="1:9" ht="15" thickBot="1" x14ac:dyDescent="0.4">
      <c r="A53" s="8" t="s">
        <v>100</v>
      </c>
      <c r="B53" s="7" t="s">
        <v>38</v>
      </c>
      <c r="C53" s="12">
        <v>2692328.7591300001</v>
      </c>
      <c r="D53" s="12">
        <v>1991636.17065</v>
      </c>
      <c r="E53" s="11">
        <f t="shared" si="0"/>
        <v>0.73974478930038912</v>
      </c>
      <c r="F53" s="12">
        <v>3049991.1644000001</v>
      </c>
      <c r="G53" s="15">
        <f t="shared" si="1"/>
        <v>0.6529973574667054</v>
      </c>
      <c r="I53" s="16"/>
    </row>
    <row r="54" spans="1:9" ht="15" thickBot="1" x14ac:dyDescent="0.4">
      <c r="A54" s="8" t="s">
        <v>101</v>
      </c>
      <c r="B54" s="7" t="s">
        <v>39</v>
      </c>
      <c r="C54" s="12">
        <v>2205927.75183</v>
      </c>
      <c r="D54" s="12">
        <v>1012213.47247</v>
      </c>
      <c r="E54" s="11">
        <f t="shared" si="0"/>
        <v>0.45886066378660184</v>
      </c>
      <c r="F54" s="12">
        <v>1046827.43162</v>
      </c>
      <c r="G54" s="15">
        <f t="shared" si="1"/>
        <v>0.96693441716899431</v>
      </c>
      <c r="I54" s="16"/>
    </row>
    <row r="55" spans="1:9" ht="23.5" thickBot="1" x14ac:dyDescent="0.4">
      <c r="A55" s="8" t="s">
        <v>124</v>
      </c>
      <c r="B55" s="7" t="s">
        <v>127</v>
      </c>
      <c r="C55" s="12">
        <v>24273.200000000001</v>
      </c>
      <c r="D55" s="12">
        <v>18204.899939999999</v>
      </c>
      <c r="E55" s="11">
        <f t="shared" si="0"/>
        <v>0.74999999752813795</v>
      </c>
      <c r="F55" s="12">
        <v>17680.001499999998</v>
      </c>
      <c r="G55" s="15">
        <f t="shared" si="1"/>
        <v>1.029688823273007</v>
      </c>
      <c r="I55" s="16"/>
    </row>
    <row r="56" spans="1:9" ht="15" thickBot="1" x14ac:dyDescent="0.4">
      <c r="A56" s="8" t="s">
        <v>102</v>
      </c>
      <c r="B56" s="7" t="s">
        <v>40</v>
      </c>
      <c r="C56" s="12">
        <v>224729.52077</v>
      </c>
      <c r="D56" s="12">
        <v>217393.48110999999</v>
      </c>
      <c r="E56" s="11">
        <f t="shared" si="0"/>
        <v>0.96735613712491253</v>
      </c>
      <c r="F56" s="12">
        <v>450672.20252999995</v>
      </c>
      <c r="G56" s="15">
        <f t="shared" si="1"/>
        <v>0.48237605933889105</v>
      </c>
      <c r="I56" s="16"/>
    </row>
    <row r="57" spans="1:9" ht="15" thickBot="1" x14ac:dyDescent="0.4">
      <c r="A57" s="8" t="s">
        <v>103</v>
      </c>
      <c r="B57" s="7" t="s">
        <v>41</v>
      </c>
      <c r="C57" s="12">
        <v>111088.288</v>
      </c>
      <c r="D57" s="12">
        <v>78317.40062</v>
      </c>
      <c r="E57" s="11">
        <f t="shared" si="0"/>
        <v>0.70500141851137355</v>
      </c>
      <c r="F57" s="12">
        <v>98061.104240000001</v>
      </c>
      <c r="G57" s="15">
        <f t="shared" si="1"/>
        <v>0.79865917508252604</v>
      </c>
      <c r="I57" s="16"/>
    </row>
    <row r="58" spans="1:9" ht="23.5" thickBot="1" x14ac:dyDescent="0.4">
      <c r="A58" s="8" t="s">
        <v>104</v>
      </c>
      <c r="B58" s="7" t="s">
        <v>42</v>
      </c>
      <c r="C58" s="12">
        <v>71650.8</v>
      </c>
      <c r="D58" s="12">
        <v>53738.1</v>
      </c>
      <c r="E58" s="11">
        <f t="shared" si="0"/>
        <v>0.75</v>
      </c>
      <c r="F58" s="12">
        <v>52863.3</v>
      </c>
      <c r="G58" s="15">
        <f t="shared" si="1"/>
        <v>1.0165483426119821</v>
      </c>
      <c r="I58" s="16"/>
    </row>
    <row r="59" spans="1:9" ht="15" thickBot="1" x14ac:dyDescent="0.4">
      <c r="A59" s="8" t="s">
        <v>105</v>
      </c>
      <c r="B59" s="7" t="s">
        <v>43</v>
      </c>
      <c r="C59" s="12">
        <v>3079685.0456599998</v>
      </c>
      <c r="D59" s="12">
        <v>2545216.6874000002</v>
      </c>
      <c r="E59" s="11">
        <f t="shared" si="0"/>
        <v>0.82645356575887807</v>
      </c>
      <c r="F59" s="12">
        <v>969987.45965999993</v>
      </c>
      <c r="G59" s="15">
        <f t="shared" si="1"/>
        <v>2.6239686524320116</v>
      </c>
      <c r="I59" s="16"/>
    </row>
    <row r="60" spans="1:9" s="23" customFormat="1" ht="15" thickBot="1" x14ac:dyDescent="0.4">
      <c r="A60" s="25">
        <v>1000</v>
      </c>
      <c r="B60" s="18" t="s">
        <v>115</v>
      </c>
      <c r="C60" s="19">
        <f>SUM(C61:C65)</f>
        <v>19381841.388429999</v>
      </c>
      <c r="D60" s="19">
        <f>SUM(D61:D65)</f>
        <v>14674284.84307</v>
      </c>
      <c r="E60" s="20">
        <f t="shared" si="0"/>
        <v>0.7571151032032396</v>
      </c>
      <c r="F60" s="19">
        <f>SUM(F61:F65)</f>
        <v>13779070.754489999</v>
      </c>
      <c r="G60" s="22">
        <f t="shared" si="1"/>
        <v>1.0649691190741792</v>
      </c>
      <c r="I60" s="24"/>
    </row>
    <row r="61" spans="1:9" ht="15" thickBot="1" x14ac:dyDescent="0.4">
      <c r="A61" s="6">
        <v>1001</v>
      </c>
      <c r="B61" s="7" t="s">
        <v>44</v>
      </c>
      <c r="C61" s="12">
        <v>68696.408299999996</v>
      </c>
      <c r="D61" s="12">
        <v>47625.443290000003</v>
      </c>
      <c r="E61" s="11">
        <f t="shared" si="0"/>
        <v>0.69327413861315379</v>
      </c>
      <c r="F61" s="12">
        <v>46826.657469999998</v>
      </c>
      <c r="G61" s="15">
        <f t="shared" si="1"/>
        <v>1.0170583565677682</v>
      </c>
      <c r="I61" s="16"/>
    </row>
    <row r="62" spans="1:9" ht="15" thickBot="1" x14ac:dyDescent="0.4">
      <c r="A62" s="6">
        <v>1002</v>
      </c>
      <c r="B62" s="7" t="s">
        <v>45</v>
      </c>
      <c r="C62" s="12">
        <v>1166533.99967</v>
      </c>
      <c r="D62" s="12">
        <v>867117.95684999996</v>
      </c>
      <c r="E62" s="11">
        <f t="shared" si="0"/>
        <v>0.74332849029286618</v>
      </c>
      <c r="F62" s="12">
        <v>1093203.3484700001</v>
      </c>
      <c r="G62" s="15">
        <f t="shared" si="1"/>
        <v>0.79318999348436003</v>
      </c>
      <c r="I62" s="16"/>
    </row>
    <row r="63" spans="1:9" ht="15" thickBot="1" x14ac:dyDescent="0.4">
      <c r="A63" s="6">
        <v>1003</v>
      </c>
      <c r="B63" s="7" t="s">
        <v>46</v>
      </c>
      <c r="C63" s="12">
        <v>11676126.94836</v>
      </c>
      <c r="D63" s="12">
        <v>8726256.0677499995</v>
      </c>
      <c r="E63" s="11">
        <f t="shared" si="0"/>
        <v>0.74735878655170562</v>
      </c>
      <c r="F63" s="12">
        <v>9060158.2112399992</v>
      </c>
      <c r="G63" s="15">
        <f t="shared" si="1"/>
        <v>0.96314610234115317</v>
      </c>
      <c r="I63" s="16"/>
    </row>
    <row r="64" spans="1:9" ht="15" thickBot="1" x14ac:dyDescent="0.4">
      <c r="A64" s="6">
        <v>1004</v>
      </c>
      <c r="B64" s="7" t="s">
        <v>47</v>
      </c>
      <c r="C64" s="12">
        <v>6394182.4071000004</v>
      </c>
      <c r="D64" s="12">
        <v>4993032.8864599997</v>
      </c>
      <c r="E64" s="11">
        <f t="shared" si="0"/>
        <v>0.78087119956349915</v>
      </c>
      <c r="F64" s="12">
        <v>3541260.4725300004</v>
      </c>
      <c r="G64" s="15">
        <f t="shared" si="1"/>
        <v>1.4099592292607617</v>
      </c>
      <c r="I64" s="16"/>
    </row>
    <row r="65" spans="1:9" ht="15" thickBot="1" x14ac:dyDescent="0.4">
      <c r="A65" s="6">
        <v>1006</v>
      </c>
      <c r="B65" s="7" t="s">
        <v>48</v>
      </c>
      <c r="C65" s="12">
        <v>76301.625</v>
      </c>
      <c r="D65" s="12">
        <v>40252.488720000001</v>
      </c>
      <c r="E65" s="11">
        <f t="shared" si="0"/>
        <v>0.52754431796177348</v>
      </c>
      <c r="F65" s="12">
        <v>37622.064780000001</v>
      </c>
      <c r="G65" s="15">
        <f t="shared" si="1"/>
        <v>1.0699170541378245</v>
      </c>
      <c r="I65" s="16"/>
    </row>
    <row r="66" spans="1:9" s="23" customFormat="1" ht="15" thickBot="1" x14ac:dyDescent="0.4">
      <c r="A66" s="25">
        <v>1100</v>
      </c>
      <c r="B66" s="18" t="s">
        <v>116</v>
      </c>
      <c r="C66" s="19">
        <f>SUM(C67:C70)</f>
        <v>1930387.6731699998</v>
      </c>
      <c r="D66" s="19">
        <f>SUM(D67:D70)</f>
        <v>1111602.05259</v>
      </c>
      <c r="E66" s="20">
        <f t="shared" si="0"/>
        <v>0.57584394473705625</v>
      </c>
      <c r="F66" s="19">
        <f>SUM(F67:F70)</f>
        <v>1038648.9233800001</v>
      </c>
      <c r="G66" s="22">
        <f t="shared" si="1"/>
        <v>1.0702384872961634</v>
      </c>
      <c r="I66" s="24"/>
    </row>
    <row r="67" spans="1:9" ht="15" thickBot="1" x14ac:dyDescent="0.4">
      <c r="A67" s="6">
        <v>1101</v>
      </c>
      <c r="B67" s="7" t="s">
        <v>137</v>
      </c>
      <c r="C67" s="12">
        <v>120074.91326</v>
      </c>
      <c r="D67" s="12">
        <v>80932.137159999998</v>
      </c>
      <c r="E67" s="11">
        <f t="shared" si="0"/>
        <v>0.67401370496730184</v>
      </c>
      <c r="F67" s="12">
        <v>76802.440879999995</v>
      </c>
      <c r="G67" s="15">
        <f t="shared" si="1"/>
        <v>1.053770378033329</v>
      </c>
      <c r="I67" s="16"/>
    </row>
    <row r="68" spans="1:9" ht="15" thickBot="1" x14ac:dyDescent="0.4">
      <c r="A68" s="6">
        <v>1102</v>
      </c>
      <c r="B68" s="7" t="s">
        <v>49</v>
      </c>
      <c r="C68" s="12">
        <v>999620.01624999999</v>
      </c>
      <c r="D68" s="12">
        <v>397730.97119000001</v>
      </c>
      <c r="E68" s="11">
        <f t="shared" ref="E68:E76" si="2">D68/C68</f>
        <v>0.3978821599451941</v>
      </c>
      <c r="F68" s="12">
        <v>393224.15727999998</v>
      </c>
      <c r="G68" s="15">
        <f t="shared" ref="G68:G76" si="3">D68/F68</f>
        <v>1.0114611827034596</v>
      </c>
      <c r="I68" s="16"/>
    </row>
    <row r="69" spans="1:9" ht="15" thickBot="1" x14ac:dyDescent="0.4">
      <c r="A69" s="6">
        <v>1103</v>
      </c>
      <c r="B69" s="7" t="s">
        <v>50</v>
      </c>
      <c r="C69" s="12">
        <v>757135.05280999991</v>
      </c>
      <c r="D69" s="12">
        <v>592750.70758000005</v>
      </c>
      <c r="E69" s="11">
        <f t="shared" si="2"/>
        <v>0.78288636271704692</v>
      </c>
      <c r="F69" s="12">
        <v>529786.24728000001</v>
      </c>
      <c r="G69" s="11">
        <f t="shared" si="3"/>
        <v>1.1188488010462121</v>
      </c>
      <c r="I69" s="16"/>
    </row>
    <row r="70" spans="1:9" ht="23.5" thickBot="1" x14ac:dyDescent="0.4">
      <c r="A70" s="6">
        <v>1105</v>
      </c>
      <c r="B70" s="7" t="s">
        <v>51</v>
      </c>
      <c r="C70" s="12">
        <v>53557.690849999999</v>
      </c>
      <c r="D70" s="12">
        <v>40188.236660000002</v>
      </c>
      <c r="E70" s="11">
        <f t="shared" si="2"/>
        <v>0.7503728413638282</v>
      </c>
      <c r="F70" s="12">
        <v>38836.077939999996</v>
      </c>
      <c r="G70" s="11">
        <f t="shared" si="3"/>
        <v>1.0348170771026115</v>
      </c>
      <c r="I70" s="16"/>
    </row>
    <row r="71" spans="1:9" s="23" customFormat="1" ht="15" thickBot="1" x14ac:dyDescent="0.4">
      <c r="A71" s="25">
        <v>1200</v>
      </c>
      <c r="B71" s="18" t="s">
        <v>117</v>
      </c>
      <c r="C71" s="19">
        <f>C72+C73+C74</f>
        <v>203571.16128</v>
      </c>
      <c r="D71" s="19">
        <f>D72+D73+D74</f>
        <v>133586.49932999999</v>
      </c>
      <c r="E71" s="20">
        <f t="shared" si="2"/>
        <v>0.65621524429120748</v>
      </c>
      <c r="F71" s="19">
        <f>F72+F73+F74</f>
        <v>153484.32975000003</v>
      </c>
      <c r="G71" s="20">
        <f t="shared" si="3"/>
        <v>0.87035920570907643</v>
      </c>
      <c r="I71" s="24"/>
    </row>
    <row r="72" spans="1:9" ht="15" thickBot="1" x14ac:dyDescent="0.4">
      <c r="A72" s="6">
        <v>1201</v>
      </c>
      <c r="B72" s="7" t="s">
        <v>52</v>
      </c>
      <c r="C72" s="12">
        <v>92801.66128</v>
      </c>
      <c r="D72" s="12">
        <v>63561.686569999998</v>
      </c>
      <c r="E72" s="11">
        <f t="shared" si="2"/>
        <v>0.68491970610550257</v>
      </c>
      <c r="F72" s="12">
        <v>75032.076840000009</v>
      </c>
      <c r="G72" s="11">
        <f t="shared" si="3"/>
        <v>0.84712684556953266</v>
      </c>
      <c r="I72" s="16"/>
    </row>
    <row r="73" spans="1:9" ht="15" thickBot="1" x14ac:dyDescent="0.4">
      <c r="A73" s="6">
        <v>1202</v>
      </c>
      <c r="B73" s="7" t="s">
        <v>53</v>
      </c>
      <c r="C73" s="12">
        <v>97432.7</v>
      </c>
      <c r="D73" s="12">
        <v>66211.350099999996</v>
      </c>
      <c r="E73" s="11">
        <f t="shared" si="2"/>
        <v>0.67955984079267018</v>
      </c>
      <c r="F73" s="12">
        <v>75436.001669999998</v>
      </c>
      <c r="G73" s="11">
        <f t="shared" si="3"/>
        <v>0.87771552884849491</v>
      </c>
      <c r="I73" s="16"/>
    </row>
    <row r="74" spans="1:9" ht="23.5" thickBot="1" x14ac:dyDescent="0.4">
      <c r="A74" s="6">
        <v>1204</v>
      </c>
      <c r="B74" s="7" t="s">
        <v>54</v>
      </c>
      <c r="C74" s="12">
        <v>13336.8</v>
      </c>
      <c r="D74" s="12">
        <v>3813.4626600000001</v>
      </c>
      <c r="E74" s="11">
        <f t="shared" si="2"/>
        <v>0.28593535630736011</v>
      </c>
      <c r="F74" s="12">
        <v>3016.2512400000001</v>
      </c>
      <c r="G74" s="11">
        <f t="shared" si="3"/>
        <v>1.2643053766303631</v>
      </c>
      <c r="I74" s="16"/>
    </row>
    <row r="75" spans="1:9" s="23" customFormat="1" ht="23.5" thickBot="1" x14ac:dyDescent="0.4">
      <c r="A75" s="25">
        <v>1300</v>
      </c>
      <c r="B75" s="18" t="s">
        <v>118</v>
      </c>
      <c r="C75" s="19">
        <f>C76</f>
        <v>288922.27711999998</v>
      </c>
      <c r="D75" s="19">
        <f>D76</f>
        <v>39673.983950000002</v>
      </c>
      <c r="E75" s="20">
        <f t="shared" si="2"/>
        <v>0.13731715098424876</v>
      </c>
      <c r="F75" s="19">
        <f>F76</f>
        <v>110600.54578</v>
      </c>
      <c r="G75" s="20">
        <f t="shared" si="3"/>
        <v>0.35871417876108064</v>
      </c>
      <c r="I75" s="24"/>
    </row>
    <row r="76" spans="1:9" ht="23.5" thickBot="1" x14ac:dyDescent="0.4">
      <c r="A76" s="6">
        <v>1301</v>
      </c>
      <c r="B76" s="7" t="s">
        <v>55</v>
      </c>
      <c r="C76" s="12">
        <v>288922.27711999998</v>
      </c>
      <c r="D76" s="12">
        <v>39673.983950000002</v>
      </c>
      <c r="E76" s="11">
        <f t="shared" si="2"/>
        <v>0.13731715098424876</v>
      </c>
      <c r="F76" s="12">
        <v>110600.54578</v>
      </c>
      <c r="G76" s="11">
        <f t="shared" si="3"/>
        <v>0.35871417876108064</v>
      </c>
    </row>
    <row r="77" spans="1:9" s="23" customFormat="1" ht="35" thickBot="1" x14ac:dyDescent="0.4">
      <c r="A77" s="25">
        <v>1400</v>
      </c>
      <c r="B77" s="18" t="s">
        <v>119</v>
      </c>
      <c r="C77" s="19">
        <f>C78+C79+C80</f>
        <v>0</v>
      </c>
      <c r="D77" s="19">
        <f>D78+D79+D80</f>
        <v>0</v>
      </c>
      <c r="E77" s="20">
        <v>0</v>
      </c>
      <c r="F77" s="19">
        <f>F78+F79+F80</f>
        <v>0</v>
      </c>
      <c r="G77" s="20">
        <v>0</v>
      </c>
    </row>
    <row r="78" spans="1:9" ht="35" thickBot="1" x14ac:dyDescent="0.4">
      <c r="A78" s="6">
        <v>1401</v>
      </c>
      <c r="B78" s="7" t="s">
        <v>56</v>
      </c>
      <c r="C78" s="12">
        <v>0</v>
      </c>
      <c r="D78" s="12">
        <v>0</v>
      </c>
      <c r="E78" s="11">
        <v>0</v>
      </c>
      <c r="F78" s="12">
        <v>0</v>
      </c>
      <c r="G78" s="11">
        <v>0</v>
      </c>
    </row>
    <row r="79" spans="1:9" ht="15" thickBot="1" x14ac:dyDescent="0.4">
      <c r="A79" s="6">
        <v>1402</v>
      </c>
      <c r="B79" s="7" t="s">
        <v>57</v>
      </c>
      <c r="C79" s="12">
        <v>0</v>
      </c>
      <c r="D79" s="12">
        <v>0</v>
      </c>
      <c r="E79" s="11">
        <v>0</v>
      </c>
      <c r="F79" s="12">
        <v>0</v>
      </c>
      <c r="G79" s="11">
        <v>0</v>
      </c>
    </row>
    <row r="80" spans="1:9" ht="15" thickBot="1" x14ac:dyDescent="0.4">
      <c r="A80" s="6">
        <v>1403</v>
      </c>
      <c r="B80" s="7" t="s">
        <v>58</v>
      </c>
      <c r="C80" s="12">
        <v>0</v>
      </c>
      <c r="D80" s="12">
        <v>0</v>
      </c>
      <c r="E80" s="11">
        <v>0</v>
      </c>
      <c r="F80" s="12">
        <v>0</v>
      </c>
      <c r="G80" s="11">
        <v>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horizontalDpi="4294967294" verticalDpi="4294967294" r:id="rId1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В5</vt:lpstr>
      <vt:lpstr>В5!Заголовки_для_печати</vt:lpstr>
      <vt:lpstr>В5!Область_печати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2021-11-15T07:33:37Z</cp:lastPrinted>
  <dcterms:created xsi:type="dcterms:W3CDTF">2018-04-09T08:39:25Z</dcterms:created>
  <dcterms:modified xsi:type="dcterms:W3CDTF">2021-11-15T08:15:44Z</dcterms:modified>
</cp:coreProperties>
</file>