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20" windowHeight="11020"/>
  </bookViews>
  <sheets>
    <sheet name="В5" sheetId="3" r:id="rId1"/>
  </sheets>
  <definedNames>
    <definedName name="_xlnm.Print_Titles" localSheetId="0">В5!$3:$3</definedName>
    <definedName name="_xlnm.Print_Area" localSheetId="0">В5!$A$1:$G$81</definedName>
  </definedNames>
  <calcPr calcId="145621"/>
</workbook>
</file>

<file path=xl/calcChain.xml><?xml version="1.0" encoding="utf-8"?>
<calcChain xmlns="http://schemas.openxmlformats.org/spreadsheetml/2006/main">
  <c r="F36" i="3" l="1"/>
  <c r="G73" i="3" l="1"/>
  <c r="G74" i="3"/>
  <c r="G75" i="3"/>
  <c r="G77" i="3"/>
  <c r="G71" i="3"/>
  <c r="G70" i="3"/>
  <c r="F78" i="3"/>
  <c r="F76" i="3"/>
  <c r="F72" i="3"/>
  <c r="F67" i="3"/>
  <c r="F61" i="3"/>
  <c r="F53" i="3"/>
  <c r="F50" i="3"/>
  <c r="F40" i="3"/>
  <c r="G37" i="3"/>
  <c r="G38" i="3"/>
  <c r="G39" i="3"/>
  <c r="G41" i="3"/>
  <c r="G42" i="3"/>
  <c r="G43" i="3"/>
  <c r="G44" i="3"/>
  <c r="G45" i="3"/>
  <c r="G46" i="3"/>
  <c r="G47" i="3"/>
  <c r="G48" i="3"/>
  <c r="G49" i="3"/>
  <c r="G51" i="3"/>
  <c r="G52" i="3"/>
  <c r="G54" i="3"/>
  <c r="G55" i="3"/>
  <c r="G56" i="3"/>
  <c r="G57" i="3"/>
  <c r="G58" i="3"/>
  <c r="G59" i="3"/>
  <c r="G60" i="3"/>
  <c r="G62" i="3"/>
  <c r="G63" i="3"/>
  <c r="G64" i="3"/>
  <c r="G65" i="3"/>
  <c r="G66" i="3"/>
  <c r="G68" i="3"/>
  <c r="G69" i="3"/>
  <c r="G22" i="3"/>
  <c r="G24" i="3"/>
  <c r="G25" i="3"/>
  <c r="G26" i="3"/>
  <c r="G27" i="3"/>
  <c r="G28" i="3"/>
  <c r="G29" i="3"/>
  <c r="G30" i="3"/>
  <c r="G32" i="3"/>
  <c r="G33" i="3"/>
  <c r="G34" i="3"/>
  <c r="G35" i="3"/>
  <c r="G8" i="3"/>
  <c r="G9" i="3"/>
  <c r="G10" i="3"/>
  <c r="G13" i="3"/>
  <c r="G15" i="3"/>
  <c r="G17" i="3"/>
  <c r="G18" i="3"/>
  <c r="G19" i="3"/>
  <c r="G20" i="3"/>
  <c r="G6" i="3"/>
  <c r="G7" i="3"/>
  <c r="F31" i="3"/>
  <c r="F16" i="3"/>
  <c r="F14" i="3"/>
  <c r="F5" i="3"/>
  <c r="E6" i="3"/>
  <c r="E7" i="3"/>
  <c r="E8" i="3"/>
  <c r="E9" i="3"/>
  <c r="E10" i="3"/>
  <c r="E11" i="3"/>
  <c r="E12" i="3"/>
  <c r="E13" i="3"/>
  <c r="E15" i="3"/>
  <c r="E17" i="3"/>
  <c r="E18" i="3"/>
  <c r="E19" i="3"/>
  <c r="E20" i="3"/>
  <c r="E22" i="3"/>
  <c r="E23" i="3"/>
  <c r="E24" i="3"/>
  <c r="E25" i="3"/>
  <c r="E26" i="3"/>
  <c r="E27" i="3"/>
  <c r="E28" i="3"/>
  <c r="E29" i="3"/>
  <c r="E30" i="3"/>
  <c r="E32" i="3"/>
  <c r="E33" i="3"/>
  <c r="E34" i="3"/>
  <c r="E35" i="3"/>
  <c r="E37" i="3"/>
  <c r="E38" i="3"/>
  <c r="E39" i="3"/>
  <c r="E41" i="3"/>
  <c r="E42" i="3"/>
  <c r="E43" i="3"/>
  <c r="E44" i="3"/>
  <c r="E45" i="3"/>
  <c r="E46" i="3"/>
  <c r="E47" i="3"/>
  <c r="E48" i="3"/>
  <c r="E49" i="3"/>
  <c r="E51" i="3"/>
  <c r="E52" i="3"/>
  <c r="E54" i="3"/>
  <c r="E55" i="3"/>
  <c r="E56" i="3"/>
  <c r="E57" i="3"/>
  <c r="E58" i="3"/>
  <c r="E59" i="3"/>
  <c r="E60" i="3"/>
  <c r="E62" i="3"/>
  <c r="E63" i="3"/>
  <c r="E64" i="3"/>
  <c r="E65" i="3"/>
  <c r="E66" i="3"/>
  <c r="E68" i="3"/>
  <c r="E69" i="3"/>
  <c r="E70" i="3"/>
  <c r="E71" i="3"/>
  <c r="E73" i="3"/>
  <c r="E74" i="3"/>
  <c r="E75" i="3"/>
  <c r="E77" i="3"/>
  <c r="F4" i="3" l="1"/>
  <c r="D78" i="3"/>
  <c r="D76" i="3"/>
  <c r="G76" i="3" s="1"/>
  <c r="D72" i="3"/>
  <c r="G72" i="3" s="1"/>
  <c r="D67" i="3"/>
  <c r="G67" i="3" s="1"/>
  <c r="D61" i="3"/>
  <c r="G61" i="3" s="1"/>
  <c r="D53" i="3"/>
  <c r="G53" i="3" s="1"/>
  <c r="D50" i="3"/>
  <c r="D40" i="3"/>
  <c r="D36" i="3"/>
  <c r="D31" i="3"/>
  <c r="D21" i="3"/>
  <c r="D16" i="3"/>
  <c r="D14" i="3"/>
  <c r="D5" i="3"/>
  <c r="C67" i="3"/>
  <c r="C78" i="3"/>
  <c r="C76" i="3"/>
  <c r="C72" i="3"/>
  <c r="C61" i="3"/>
  <c r="C53" i="3"/>
  <c r="C50" i="3"/>
  <c r="C40" i="3"/>
  <c r="C36" i="3"/>
  <c r="C31" i="3"/>
  <c r="C21" i="3"/>
  <c r="C16" i="3"/>
  <c r="C14" i="3"/>
  <c r="C5" i="3"/>
  <c r="E76" i="3" l="1"/>
  <c r="E50" i="3"/>
  <c r="E40" i="3"/>
  <c r="E72" i="3"/>
  <c r="E67" i="3"/>
  <c r="E61" i="3"/>
  <c r="E53" i="3"/>
  <c r="G50" i="3"/>
  <c r="G40" i="3"/>
  <c r="G36" i="3"/>
  <c r="E36" i="3"/>
  <c r="E31" i="3"/>
  <c r="G31" i="3"/>
  <c r="E21" i="3"/>
  <c r="G21" i="3"/>
  <c r="E16" i="3"/>
  <c r="G16" i="3"/>
  <c r="G14" i="3"/>
  <c r="E14" i="3"/>
  <c r="G5" i="3"/>
  <c r="E5" i="3"/>
  <c r="D4" i="3"/>
  <c r="C4" i="3"/>
  <c r="E4" i="3" l="1"/>
  <c r="G4" i="3"/>
</calcChain>
</file>

<file path=xl/sharedStrings.xml><?xml version="1.0" encoding="utf-8"?>
<sst xmlns="http://schemas.openxmlformats.org/spreadsheetml/2006/main" count="143" uniqueCount="143">
  <si>
    <t>Код</t>
  </si>
  <si>
    <t>Наименование разделов, подразделов</t>
  </si>
  <si>
    <t>Утвержденные бюджетные назначения (годовой план), тыс. руб.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</si>
  <si>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</si>
  <si>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</si>
  <si>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</si>
  <si>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</si>
  <si>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</si>
  <si>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</si>
  <si>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</si>
  <si>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</si>
  <si>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</si>
  <si>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</si>
  <si>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</si>
  <si>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</si>
  <si>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</si>
  <si>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</si>
  <si>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</si>
  <si>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</si>
  <si>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</si>
  <si>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</si>
  <si>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</si>
  <si>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</si>
  <si>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</si>
  <si>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</si>
  <si>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</si>
  <si>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</si>
  <si>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</si>
  <si>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</si>
  <si>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</si>
  <si>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</si>
  <si>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</si>
  <si>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</si>
  <si>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</si>
  <si>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</si>
  <si>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</si>
  <si>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</si>
  <si>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</si>
  <si>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</si>
  <si>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</si>
  <si>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</si>
  <si>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</si>
  <si>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</si>
  <si>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</si>
  <si>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</si>
  <si>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</si>
  <si>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</si>
  <si>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</si>
  <si>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</si>
  <si>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</si>
  <si>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</si>
  <si>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</si>
  <si>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</si>
  <si>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</si>
  <si>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</si>
  <si>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</si>
  <si>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</si>
  <si>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</si>
  <si>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</si>
  <si>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</si>
  <si>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</si>
  <si>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</si>
  <si>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</si>
  <si>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</si>
  <si>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</si>
  <si>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</si>
  <si>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</si>
  <si>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</si>
  <si>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</si>
  <si>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</si>
  <si>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</si>
  <si>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</si>
  <si>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</si>
  <si>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</si>
  <si>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</si>
  <si>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</si>
  <si>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</si>
  <si>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</si>
  <si>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</si>
  <si>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</si>
  <si>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</si>
  <si>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</si>
  <si>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</si>
  <si>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</si>
  <si>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</si>
  <si>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</si>
  <si>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</si>
  <si>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</si>
  <si>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</si>
  <si>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</si>
  <si>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</si>
  <si>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</si>
  <si>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</si>
  <si>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</si>
  <si>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</si>
  <si>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</si>
  <si>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</si>
  <si>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</si>
  <si>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</si>
  <si>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</si>
  <si>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</si>
  <si>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</si>
  <si>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</si>
  <si>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</si>
  <si>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</si>
  <si>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</si>
  <si>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</si>
  <si>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</si>
  <si>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</si>
  <si>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</si>
  <si>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</si>
  <si>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</si>
  <si>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</si>
  <si>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</si>
  <si>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</si>
  <si>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</si>
  <si>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</si>
  <si>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</si>
  <si>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</si>
  <si>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</si>
  <si>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Таблица В5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</si>
  <si>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</si>
  <si>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</si>
  <si>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</si>
  <si>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</si>
  <si>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</si>
  <si>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</si>
  <si>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</si>
  <si>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</si>
  <si>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</si>
  <si>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</si>
  <si>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</si>
  <si>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</si>
  <si>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</si>
  <si>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</si>
  <si>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</si>
  <si>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</si>
  <si>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</si>
  <si>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 xml:space="preserve">Физическая культура 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</si>
  <si>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01.07.2021</t>
    </r>
  </si>
  <si>
    <t>Сведения об исполнении консолидированного бюджета по расходам в разрезе разделов и подразделов классификации расходов бюджета за I полугодие 2021 года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</si>
  <si>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01.07.2021,</t>
    </r>
    <r>
      <rPr>
        <sz val="9"/>
        <color rgb="FF000000"/>
        <rFont val="Times New Roman"/>
        <family val="1"/>
        <charset val="204"/>
      </rPr>
      <t xml:space="preserve"> тыс. руб.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</si>
  <si>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01.07.2020,</t>
    </r>
    <r>
      <rPr>
        <sz val="9"/>
        <color rgb="FF000000"/>
        <rFont val="Times New Roman"/>
        <family val="1"/>
        <charset val="204"/>
      </rPr>
      <t xml:space="preserve"> тыс. 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</si>
</sst>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"/>
    <numFmt numFmtId="165" formatCode="0.0%"/>
    <numFmt numFmtId="166" formatCode="_-* #,##0.0\ _₽_-;\-* #,##0.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7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1" fontId="8" fillId="0" borderId="6">
      <alignment horizontal="center" vertical="top" shrinkToFit="1"/>
    </xf>
    <xf numFmtId="4" fontId="9" fillId="2" borderId="6">
      <alignment horizontal="right" vertical="top" shrinkToFit="1"/>
    </xf>
    <xf numFmtId="0" fontId="9" fillId="0" borderId="6">
      <alignment vertical="top" wrapText="1"/>
    </xf>
    <xf numFmtId="0" fontId="9" fillId="0" borderId="6">
      <alignment horizontal="left"/>
    </xf>
    <xf numFmtId="4" fontId="9" fillId="3" borderId="6">
      <alignment horizontal="right" vertical="top" shrinkToFit="1"/>
    </xf>
    <xf numFmtId="0" fontId="8" fillId="0" borderId="0"/>
    <xf numFmtId="0" fontId="10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2" fillId="0" borderId="4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165" fontId="3" fillId="0" borderId="4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/>
    </xf>
    <xf numFmtId="164" fontId="6" fillId="0" borderId="4" xfId="0" applyNumberFormat="1" applyFont="1" applyBorder="1" applyAlignment="1">
      <alignment horizontal="right" vertical="center"/>
    </xf>
    <xf numFmtId="166" fontId="2" fillId="0" borderId="4" xfId="8" applyNumberFormat="1" applyFont="1" applyBorder="1" applyAlignment="1">
      <alignment horizontal="right" vertical="center" wrapText="1"/>
    </xf>
    <xf numFmtId="165" fontId="2" fillId="0" borderId="4" xfId="9" applyNumberFormat="1" applyFont="1" applyBorder="1" applyAlignment="1">
      <alignment horizontal="right" vertical="center" wrapText="1"/>
    </xf>
    <xf numFmtId="165" fontId="3" fillId="0" borderId="4" xfId="9" applyNumberFormat="1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center" wrapText="1"/>
    </xf>
  </cellXfs>
  <cellStyles count="10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  <cellStyle name="Процентный" xfId="9" builtinId="5"/>
    <cellStyle name="Финансовый" xfId="8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1"/>
  <sheetViews>
    <sheetView tabSelected="1" zoomScaleNormal="100" zoomScaleSheetLayoutView="110" workbookViewId="0">
      <selection activeCell="A3" sqref="A3"/>
    </sheetView>
  </sheetViews>
  <sheetFormatPr defaultRowHeight="14.5" x14ac:dyDescent="0.35"/>
  <cols>
    <col min="1" max="1" width="6" customWidth="1"/>
    <col min="2" max="2" width="41.1796875" customWidth="1"/>
    <col min="3" max="3" width="17.1796875" customWidth="1"/>
    <col min="4" max="4" width="16.1796875" customWidth="1"/>
    <col min="5" max="5" width="18.7265625" customWidth="1"/>
    <col min="6" max="6" width="15" customWidth="1"/>
    <col min="7" max="7" width="16.453125" customWidth="1"/>
    <col min="8" max="8" width="5.54296875" customWidth="1"/>
  </cols>
  <sheetData>
    <row r="1" spans="1:7" x14ac:dyDescent="0.35">
      <c r="G1" s="10" t="s">
        <v>120</v>
      </c>
    </row>
    <row r="2" spans="1:7" ht="42.75" customHeight="1" thickBot="1" x14ac:dyDescent="0.4">
      <c r="A2" s="19" t="s">
        <v>140</v>
      </c>
      <c r="B2" s="19"/>
      <c r="C2" s="19"/>
      <c r="D2" s="19"/>
      <c r="E2" s="19"/>
      <c r="F2" s="19"/>
      <c r="G2" s="19"/>
    </row>
    <row r="3" spans="1:7" ht="58" thickBot="1" x14ac:dyDescent="0.4">
      <c r="A3" s="1" t="s">
        <v>0</v>
      </c>
      <c r="B3" s="2" t="s">
        <v>1</v>
      </c>
      <c r="C3" s="3" t="s">
        <v>2</v>
      </c>
      <c r="D3" s="3" t="s">
        <v>141</v>
      </c>
      <c r="E3" s="3" t="s">
        <v>139</v>
      </c>
      <c r="F3" s="3" t="s">
        <v>142</v>
      </c>
      <c r="G3" s="3" t="s">
        <v>3</v>
      </c>
    </row>
    <row r="4" spans="1:7" ht="15" thickBot="1" x14ac:dyDescent="0.4">
      <c r="A4" s="4"/>
      <c r="B4" s="5" t="s">
        <v>4</v>
      </c>
      <c r="C4" s="11">
        <f>C5+C14+C16+C21+C31+C36+C40+C50+C53+C61+C67+C72+C76+C78</f>
        <v>82058341.799999982</v>
      </c>
      <c r="D4" s="11">
        <f>D5+D14+D16+D21+D31+D36+D40+D50+D53+D61+D67+D72+D76+D78</f>
        <v>34893625.700000003</v>
      </c>
      <c r="E4" s="12">
        <f>D4/C4</f>
        <v>0.42522947618227414</v>
      </c>
      <c r="F4" s="16">
        <f>F5+F14+F16+F21+F31+F36+F40+F50+F53+F61+F72+F67+F76+F78</f>
        <v>29573761.500000004</v>
      </c>
      <c r="G4" s="17">
        <f>D4/F4</f>
        <v>1.179884598041409</v>
      </c>
    </row>
    <row r="5" spans="1:7" ht="15" thickBot="1" x14ac:dyDescent="0.4">
      <c r="A5" s="8" t="s">
        <v>59</v>
      </c>
      <c r="B5" s="5" t="s">
        <v>106</v>
      </c>
      <c r="C5" s="14">
        <f>SUM(C6:C13)</f>
        <v>5225584.7000000011</v>
      </c>
      <c r="D5" s="14">
        <f>SUM(D6:D13)</f>
        <v>1450750.7</v>
      </c>
      <c r="E5" s="12">
        <f t="shared" ref="E5:E68" si="0">D5/C5</f>
        <v>0.27762456897885507</v>
      </c>
      <c r="F5" s="16">
        <f>SUM(F6:F13)</f>
        <v>1347052.8</v>
      </c>
      <c r="G5" s="17">
        <f t="shared" ref="G5:G68" si="1">D5/F5</f>
        <v>1.0769813180299985</v>
      </c>
    </row>
    <row r="6" spans="1:7" ht="46.5" thickBot="1" x14ac:dyDescent="0.4">
      <c r="A6" s="9" t="s">
        <v>60</v>
      </c>
      <c r="B6" s="7" t="s">
        <v>5</v>
      </c>
      <c r="C6" s="15">
        <v>120558.6</v>
      </c>
      <c r="D6" s="15">
        <v>56657.9</v>
      </c>
      <c r="E6" s="13">
        <f t="shared" si="0"/>
        <v>0.4699614959032371</v>
      </c>
      <c r="F6" s="15">
        <v>52670.6</v>
      </c>
      <c r="G6" s="18">
        <f t="shared" si="1"/>
        <v>1.0757025741115538</v>
      </c>
    </row>
    <row r="7" spans="1:7" ht="46.5" thickBot="1" x14ac:dyDescent="0.4">
      <c r="A7" s="9" t="s">
        <v>61</v>
      </c>
      <c r="B7" s="7" t="s">
        <v>6</v>
      </c>
      <c r="C7" s="15">
        <v>1296056.8</v>
      </c>
      <c r="D7" s="15">
        <v>552399.19999999995</v>
      </c>
      <c r="E7" s="13">
        <f t="shared" si="0"/>
        <v>0.42621527081220512</v>
      </c>
      <c r="F7" s="15">
        <v>521690.3</v>
      </c>
      <c r="G7" s="18">
        <f t="shared" si="1"/>
        <v>1.058864234201786</v>
      </c>
    </row>
    <row r="8" spans="1:7" ht="15" thickBot="1" x14ac:dyDescent="0.4">
      <c r="A8" s="9" t="s">
        <v>62</v>
      </c>
      <c r="B8" s="7" t="s">
        <v>7</v>
      </c>
      <c r="C8" s="15">
        <v>146009.29999999999</v>
      </c>
      <c r="D8" s="15">
        <v>61104</v>
      </c>
      <c r="E8" s="13">
        <f t="shared" si="0"/>
        <v>0.41849389045766267</v>
      </c>
      <c r="F8" s="15">
        <v>55663.1</v>
      </c>
      <c r="G8" s="18">
        <f t="shared" si="1"/>
        <v>1.0977469813934186</v>
      </c>
    </row>
    <row r="9" spans="1:7" ht="35" thickBot="1" x14ac:dyDescent="0.4">
      <c r="A9" s="9" t="s">
        <v>63</v>
      </c>
      <c r="B9" s="7" t="s">
        <v>8</v>
      </c>
      <c r="C9" s="15">
        <v>343141.1</v>
      </c>
      <c r="D9" s="15">
        <v>128836.4</v>
      </c>
      <c r="E9" s="13">
        <f t="shared" si="0"/>
        <v>0.37546187268152958</v>
      </c>
      <c r="F9" s="15">
        <v>126404.3</v>
      </c>
      <c r="G9" s="18">
        <f t="shared" si="1"/>
        <v>1.0192406429211665</v>
      </c>
    </row>
    <row r="10" spans="1:7" ht="15" thickBot="1" x14ac:dyDescent="0.4">
      <c r="A10" s="9" t="s">
        <v>64</v>
      </c>
      <c r="B10" s="7" t="s">
        <v>9</v>
      </c>
      <c r="C10" s="15">
        <v>133035.6</v>
      </c>
      <c r="D10" s="15">
        <v>9680</v>
      </c>
      <c r="E10" s="13">
        <f t="shared" si="0"/>
        <v>7.2762478614746731E-2</v>
      </c>
      <c r="F10" s="15">
        <v>30879.599999999999</v>
      </c>
      <c r="G10" s="18">
        <f t="shared" si="1"/>
        <v>0.31347556315496317</v>
      </c>
    </row>
    <row r="11" spans="1:7" ht="15" thickBot="1" x14ac:dyDescent="0.4">
      <c r="A11" s="9" t="s">
        <v>65</v>
      </c>
      <c r="B11" s="7" t="s">
        <v>10</v>
      </c>
      <c r="C11" s="15">
        <v>587047.19999999995</v>
      </c>
      <c r="D11" s="15">
        <v>0</v>
      </c>
      <c r="E11" s="13">
        <f t="shared" si="0"/>
        <v>0</v>
      </c>
      <c r="F11" s="15">
        <v>0</v>
      </c>
      <c r="G11" s="18">
        <v>0</v>
      </c>
    </row>
    <row r="12" spans="1:7" ht="23.5" thickBot="1" x14ac:dyDescent="0.4">
      <c r="A12" s="9" t="s">
        <v>66</v>
      </c>
      <c r="B12" s="7" t="s">
        <v>11</v>
      </c>
      <c r="C12" s="15">
        <v>225</v>
      </c>
      <c r="D12" s="15">
        <v>150</v>
      </c>
      <c r="E12" s="13">
        <f t="shared" si="0"/>
        <v>0.66666666666666663</v>
      </c>
      <c r="F12" s="15">
        <v>0</v>
      </c>
      <c r="G12" s="18">
        <v>0</v>
      </c>
    </row>
    <row r="13" spans="1:7" ht="15" thickBot="1" x14ac:dyDescent="0.4">
      <c r="A13" s="9" t="s">
        <v>67</v>
      </c>
      <c r="B13" s="7" t="s">
        <v>12</v>
      </c>
      <c r="C13" s="15">
        <v>2599511.1</v>
      </c>
      <c r="D13" s="15">
        <v>641923.19999999995</v>
      </c>
      <c r="E13" s="13">
        <f t="shared" si="0"/>
        <v>0.24693997267409243</v>
      </c>
      <c r="F13" s="15">
        <v>559744.9</v>
      </c>
      <c r="G13" s="18">
        <f t="shared" si="1"/>
        <v>1.1468138432346591</v>
      </c>
    </row>
    <row r="14" spans="1:7" ht="15" thickBot="1" x14ac:dyDescent="0.4">
      <c r="A14" s="8" t="s">
        <v>68</v>
      </c>
      <c r="B14" s="5" t="s">
        <v>107</v>
      </c>
      <c r="C14" s="14">
        <f>C15</f>
        <v>36598.800000000003</v>
      </c>
      <c r="D14" s="14">
        <f>D15</f>
        <v>15709</v>
      </c>
      <c r="E14" s="12">
        <f t="shared" si="0"/>
        <v>0.42922172311660489</v>
      </c>
      <c r="F14" s="14">
        <f>F15</f>
        <v>14845.7</v>
      </c>
      <c r="G14" s="17">
        <f t="shared" si="1"/>
        <v>1.0581515186215538</v>
      </c>
    </row>
    <row r="15" spans="1:7" ht="15" thickBot="1" x14ac:dyDescent="0.4">
      <c r="A15" s="9" t="s">
        <v>69</v>
      </c>
      <c r="B15" s="7" t="s">
        <v>13</v>
      </c>
      <c r="C15" s="15">
        <v>36598.800000000003</v>
      </c>
      <c r="D15" s="15">
        <v>15709</v>
      </c>
      <c r="E15" s="13">
        <f t="shared" si="0"/>
        <v>0.42922172311660489</v>
      </c>
      <c r="F15" s="15">
        <v>14845.7</v>
      </c>
      <c r="G15" s="18">
        <f t="shared" si="1"/>
        <v>1.0581515186215538</v>
      </c>
    </row>
    <row r="16" spans="1:7" ht="23.5" thickBot="1" x14ac:dyDescent="0.4">
      <c r="A16" s="8" t="s">
        <v>70</v>
      </c>
      <c r="B16" s="5" t="s">
        <v>108</v>
      </c>
      <c r="C16" s="14">
        <f>SUM(C17:C20)</f>
        <v>580622.30000000005</v>
      </c>
      <c r="D16" s="14">
        <f>SUM(D17:D20)</f>
        <v>203524.4</v>
      </c>
      <c r="E16" s="12">
        <f t="shared" si="0"/>
        <v>0.35052804551254746</v>
      </c>
      <c r="F16" s="14">
        <f>SUM(F17:F20)</f>
        <v>267844.90000000002</v>
      </c>
      <c r="G16" s="17">
        <f t="shared" si="1"/>
        <v>0.75985915729588271</v>
      </c>
    </row>
    <row r="17" spans="1:7" ht="15" thickBot="1" x14ac:dyDescent="0.4">
      <c r="A17" s="9" t="s">
        <v>123</v>
      </c>
      <c r="B17" s="7" t="s">
        <v>126</v>
      </c>
      <c r="C17" s="15">
        <v>86007.9</v>
      </c>
      <c r="D17" s="15">
        <v>38225.5</v>
      </c>
      <c r="E17" s="13">
        <f t="shared" si="0"/>
        <v>0.44444173151536082</v>
      </c>
      <c r="F17" s="15">
        <v>49603.9</v>
      </c>
      <c r="G17" s="18">
        <f t="shared" si="1"/>
        <v>0.77061481052901082</v>
      </c>
    </row>
    <row r="18" spans="1:7" ht="15" thickBot="1" x14ac:dyDescent="0.4">
      <c r="A18" s="9" t="s">
        <v>71</v>
      </c>
      <c r="B18" s="7" t="s">
        <v>137</v>
      </c>
      <c r="C18" s="15">
        <v>125506.5</v>
      </c>
      <c r="D18" s="15">
        <v>46126</v>
      </c>
      <c r="E18" s="13">
        <f t="shared" si="0"/>
        <v>0.36751881376661766</v>
      </c>
      <c r="F18" s="15">
        <v>63568.5</v>
      </c>
      <c r="G18" s="18">
        <f t="shared" si="1"/>
        <v>0.72561095511141527</v>
      </c>
    </row>
    <row r="19" spans="1:7" ht="35" thickBot="1" x14ac:dyDescent="0.4">
      <c r="A19" s="9" t="s">
        <v>121</v>
      </c>
      <c r="B19" s="7" t="s">
        <v>14</v>
      </c>
      <c r="C19" s="15">
        <v>318295.09999999998</v>
      </c>
      <c r="D19" s="15">
        <v>107892.6</v>
      </c>
      <c r="E19" s="13">
        <f t="shared" si="0"/>
        <v>0.33897034544358368</v>
      </c>
      <c r="F19" s="15">
        <v>86001.9</v>
      </c>
      <c r="G19" s="18">
        <f t="shared" si="1"/>
        <v>1.2545373997551219</v>
      </c>
    </row>
    <row r="20" spans="1:7" ht="23.5" thickBot="1" x14ac:dyDescent="0.4">
      <c r="A20" s="9" t="s">
        <v>130</v>
      </c>
      <c r="B20" s="7" t="s">
        <v>129</v>
      </c>
      <c r="C20" s="15">
        <v>50812.800000000003</v>
      </c>
      <c r="D20" s="15">
        <v>11280.3</v>
      </c>
      <c r="E20" s="13">
        <f t="shared" si="0"/>
        <v>0.22199721330058564</v>
      </c>
      <c r="F20" s="15">
        <v>68670.600000000006</v>
      </c>
      <c r="G20" s="18">
        <f t="shared" si="1"/>
        <v>0.16426680413452044</v>
      </c>
    </row>
    <row r="21" spans="1:7" ht="15" thickBot="1" x14ac:dyDescent="0.4">
      <c r="A21" s="8" t="s">
        <v>72</v>
      </c>
      <c r="B21" s="5" t="s">
        <v>109</v>
      </c>
      <c r="C21" s="14">
        <f>SUM(C22:C30)</f>
        <v>14286047.9</v>
      </c>
      <c r="D21" s="14">
        <f>SUM(D22:D30)</f>
        <v>5467974.2999999998</v>
      </c>
      <c r="E21" s="12">
        <f t="shared" si="0"/>
        <v>0.38274926265646914</v>
      </c>
      <c r="F21" s="14">
        <v>3479957.7</v>
      </c>
      <c r="G21" s="17">
        <f t="shared" si="1"/>
        <v>1.5712760818903055</v>
      </c>
    </row>
    <row r="22" spans="1:7" ht="15" thickBot="1" x14ac:dyDescent="0.4">
      <c r="A22" s="9" t="s">
        <v>73</v>
      </c>
      <c r="B22" s="7" t="s">
        <v>15</v>
      </c>
      <c r="C22" s="15">
        <v>278782.7</v>
      </c>
      <c r="D22" s="15">
        <v>124871.5</v>
      </c>
      <c r="E22" s="13">
        <f t="shared" si="0"/>
        <v>0.44791696184878044</v>
      </c>
      <c r="F22" s="15">
        <v>123900.4</v>
      </c>
      <c r="G22" s="18">
        <f t="shared" si="1"/>
        <v>1.0078377470936333</v>
      </c>
    </row>
    <row r="23" spans="1:7" ht="15" thickBot="1" x14ac:dyDescent="0.4">
      <c r="A23" s="9" t="s">
        <v>134</v>
      </c>
      <c r="B23" s="7" t="s">
        <v>136</v>
      </c>
      <c r="C23" s="15">
        <v>88575</v>
      </c>
      <c r="D23" s="15">
        <v>226.8</v>
      </c>
      <c r="E23" s="13">
        <f t="shared" si="0"/>
        <v>2.5605419136325151E-3</v>
      </c>
      <c r="F23" s="15">
        <v>0</v>
      </c>
      <c r="G23" s="18">
        <v>0</v>
      </c>
    </row>
    <row r="24" spans="1:7" ht="15" thickBot="1" x14ac:dyDescent="0.4">
      <c r="A24" s="9" t="s">
        <v>74</v>
      </c>
      <c r="B24" s="7" t="s">
        <v>16</v>
      </c>
      <c r="C24" s="15">
        <v>2560569</v>
      </c>
      <c r="D24" s="15">
        <v>1208657.2</v>
      </c>
      <c r="E24" s="13">
        <f t="shared" si="0"/>
        <v>0.47202680341752162</v>
      </c>
      <c r="F24" s="15">
        <v>1041606</v>
      </c>
      <c r="G24" s="18">
        <f t="shared" si="1"/>
        <v>1.1603784924434</v>
      </c>
    </row>
    <row r="25" spans="1:7" ht="15" thickBot="1" x14ac:dyDescent="0.4">
      <c r="A25" s="9" t="s">
        <v>122</v>
      </c>
      <c r="B25" s="7" t="s">
        <v>17</v>
      </c>
      <c r="C25" s="15">
        <v>62706.2</v>
      </c>
      <c r="D25" s="15">
        <v>6953.6</v>
      </c>
      <c r="E25" s="13">
        <f t="shared" si="0"/>
        <v>0.11089174595175598</v>
      </c>
      <c r="F25" s="15">
        <v>9978.4</v>
      </c>
      <c r="G25" s="18">
        <f t="shared" si="1"/>
        <v>0.69686522889441194</v>
      </c>
    </row>
    <row r="26" spans="1:7" ht="15" thickBot="1" x14ac:dyDescent="0.4">
      <c r="A26" s="9" t="s">
        <v>75</v>
      </c>
      <c r="B26" s="7" t="s">
        <v>18</v>
      </c>
      <c r="C26" s="15">
        <v>147759.6</v>
      </c>
      <c r="D26" s="15">
        <v>76922.8</v>
      </c>
      <c r="E26" s="13">
        <f t="shared" si="0"/>
        <v>0.52059426257244878</v>
      </c>
      <c r="F26" s="15">
        <v>76711.399999999994</v>
      </c>
      <c r="G26" s="18">
        <f t="shared" si="1"/>
        <v>1.002755783364663</v>
      </c>
    </row>
    <row r="27" spans="1:7" ht="15" thickBot="1" x14ac:dyDescent="0.4">
      <c r="A27" s="9" t="s">
        <v>76</v>
      </c>
      <c r="B27" s="7" t="s">
        <v>19</v>
      </c>
      <c r="C27" s="15">
        <v>1363803.8</v>
      </c>
      <c r="D27" s="15">
        <v>1180807.3999999999</v>
      </c>
      <c r="E27" s="13">
        <f t="shared" si="0"/>
        <v>0.86581911562352287</v>
      </c>
      <c r="F27" s="15">
        <v>114864.2</v>
      </c>
      <c r="G27" s="18">
        <f t="shared" si="1"/>
        <v>10.280029809113717</v>
      </c>
    </row>
    <row r="28" spans="1:7" ht="15" thickBot="1" x14ac:dyDescent="0.4">
      <c r="A28" s="9" t="s">
        <v>77</v>
      </c>
      <c r="B28" s="7" t="s">
        <v>20</v>
      </c>
      <c r="C28" s="15">
        <v>7115369.5</v>
      </c>
      <c r="D28" s="15">
        <v>1933661.1</v>
      </c>
      <c r="E28" s="13">
        <f t="shared" si="0"/>
        <v>0.27175835351909694</v>
      </c>
      <c r="F28" s="15">
        <v>1500134.2</v>
      </c>
      <c r="G28" s="18">
        <f t="shared" si="1"/>
        <v>1.2889920781754061</v>
      </c>
    </row>
    <row r="29" spans="1:7" ht="15" thickBot="1" x14ac:dyDescent="0.4">
      <c r="A29" s="9" t="s">
        <v>133</v>
      </c>
      <c r="B29" s="7" t="s">
        <v>135</v>
      </c>
      <c r="C29" s="15">
        <v>17497.2</v>
      </c>
      <c r="D29" s="15">
        <v>4362.6000000000004</v>
      </c>
      <c r="E29" s="13">
        <f t="shared" si="0"/>
        <v>0.24933132158288185</v>
      </c>
      <c r="F29" s="15">
        <v>3803.9</v>
      </c>
      <c r="G29" s="18">
        <f t="shared" si="1"/>
        <v>1.1468755750676938</v>
      </c>
    </row>
    <row r="30" spans="1:7" ht="15" thickBot="1" x14ac:dyDescent="0.4">
      <c r="A30" s="9" t="s">
        <v>78</v>
      </c>
      <c r="B30" s="7" t="s">
        <v>21</v>
      </c>
      <c r="C30" s="15">
        <v>2650984.9</v>
      </c>
      <c r="D30" s="15">
        <v>931511.3</v>
      </c>
      <c r="E30" s="13">
        <f t="shared" si="0"/>
        <v>0.35138310293657277</v>
      </c>
      <c r="F30" s="15">
        <v>608959</v>
      </c>
      <c r="G30" s="18">
        <f t="shared" si="1"/>
        <v>1.5296781885151547</v>
      </c>
    </row>
    <row r="31" spans="1:7" ht="15" thickBot="1" x14ac:dyDescent="0.4">
      <c r="A31" s="8" t="s">
        <v>79</v>
      </c>
      <c r="B31" s="5" t="s">
        <v>110</v>
      </c>
      <c r="C31" s="14">
        <f>SUM(C32:C35)</f>
        <v>5481155.4000000004</v>
      </c>
      <c r="D31" s="14">
        <f>SUM(D32:D35)</f>
        <v>747978.8</v>
      </c>
      <c r="E31" s="12">
        <f t="shared" si="0"/>
        <v>0.1364637098229326</v>
      </c>
      <c r="F31" s="14">
        <f>SUM(F32:F35)</f>
        <v>642836</v>
      </c>
      <c r="G31" s="17">
        <f t="shared" si="1"/>
        <v>1.1635608460011575</v>
      </c>
    </row>
    <row r="32" spans="1:7" ht="15" thickBot="1" x14ac:dyDescent="0.4">
      <c r="A32" s="9" t="s">
        <v>80</v>
      </c>
      <c r="B32" s="7" t="s">
        <v>22</v>
      </c>
      <c r="C32" s="15">
        <v>386599.3</v>
      </c>
      <c r="D32" s="15">
        <v>65349.5</v>
      </c>
      <c r="E32" s="13">
        <f t="shared" si="0"/>
        <v>0.16903677787311047</v>
      </c>
      <c r="F32" s="15">
        <v>67190</v>
      </c>
      <c r="G32" s="18">
        <f t="shared" si="1"/>
        <v>0.97260753088257179</v>
      </c>
    </row>
    <row r="33" spans="1:7" ht="15" thickBot="1" x14ac:dyDescent="0.4">
      <c r="A33" s="9" t="s">
        <v>81</v>
      </c>
      <c r="B33" s="7" t="s">
        <v>23</v>
      </c>
      <c r="C33" s="15">
        <v>2109160</v>
      </c>
      <c r="D33" s="15">
        <v>109723.6</v>
      </c>
      <c r="E33" s="13">
        <f t="shared" si="0"/>
        <v>5.2022416507045463E-2</v>
      </c>
      <c r="F33" s="15">
        <v>35658.400000000001</v>
      </c>
      <c r="G33" s="18">
        <f t="shared" si="1"/>
        <v>3.0770758082247101</v>
      </c>
    </row>
    <row r="34" spans="1:7" ht="15" thickBot="1" x14ac:dyDescent="0.4">
      <c r="A34" s="9" t="s">
        <v>82</v>
      </c>
      <c r="B34" s="7" t="s">
        <v>24</v>
      </c>
      <c r="C34" s="15">
        <v>2605935.7000000002</v>
      </c>
      <c r="D34" s="15">
        <v>467589.4</v>
      </c>
      <c r="E34" s="13">
        <f t="shared" si="0"/>
        <v>0.17943243956479815</v>
      </c>
      <c r="F34" s="15">
        <v>388450.6</v>
      </c>
      <c r="G34" s="18">
        <f t="shared" si="1"/>
        <v>1.2037293802609652</v>
      </c>
    </row>
    <row r="35" spans="1:7" ht="23.5" thickBot="1" x14ac:dyDescent="0.4">
      <c r="A35" s="9" t="s">
        <v>83</v>
      </c>
      <c r="B35" s="7" t="s">
        <v>25</v>
      </c>
      <c r="C35" s="15">
        <v>379460.4</v>
      </c>
      <c r="D35" s="15">
        <v>105316.3</v>
      </c>
      <c r="E35" s="13">
        <f t="shared" si="0"/>
        <v>0.27754226791517639</v>
      </c>
      <c r="F35" s="15">
        <v>151537</v>
      </c>
      <c r="G35" s="18">
        <f t="shared" si="1"/>
        <v>0.69498736282228102</v>
      </c>
    </row>
    <row r="36" spans="1:7" ht="15" thickBot="1" x14ac:dyDescent="0.4">
      <c r="A36" s="8" t="s">
        <v>84</v>
      </c>
      <c r="B36" s="5" t="s">
        <v>111</v>
      </c>
      <c r="C36" s="14">
        <f>SUM(C37:C39)</f>
        <v>848050.4</v>
      </c>
      <c r="D36" s="14">
        <f>SUM(D37:D39)</f>
        <v>150733.19999999998</v>
      </c>
      <c r="E36" s="12">
        <f t="shared" si="0"/>
        <v>0.17774085125129352</v>
      </c>
      <c r="F36" s="14">
        <f>F37+F38+F39</f>
        <v>162199.9</v>
      </c>
      <c r="G36" s="17">
        <f t="shared" si="1"/>
        <v>0.92930513520661839</v>
      </c>
    </row>
    <row r="37" spans="1:7" ht="15" thickBot="1" x14ac:dyDescent="0.4">
      <c r="A37" s="9" t="s">
        <v>131</v>
      </c>
      <c r="B37" s="7" t="s">
        <v>132</v>
      </c>
      <c r="C37" s="15">
        <v>291003</v>
      </c>
      <c r="D37" s="15">
        <v>1390.7</v>
      </c>
      <c r="E37" s="13">
        <f t="shared" si="0"/>
        <v>4.7789885327642672E-3</v>
      </c>
      <c r="F37" s="15">
        <v>134172.6</v>
      </c>
      <c r="G37" s="18">
        <f t="shared" si="1"/>
        <v>1.0365007460539633E-2</v>
      </c>
    </row>
    <row r="38" spans="1:7" ht="23.5" thickBot="1" x14ac:dyDescent="0.4">
      <c r="A38" s="9" t="s">
        <v>85</v>
      </c>
      <c r="B38" s="7" t="s">
        <v>26</v>
      </c>
      <c r="C38" s="15">
        <v>36517.4</v>
      </c>
      <c r="D38" s="15">
        <v>17300.7</v>
      </c>
      <c r="E38" s="13">
        <f t="shared" si="0"/>
        <v>0.47376593076177387</v>
      </c>
      <c r="F38" s="15">
        <v>12474.8</v>
      </c>
      <c r="G38" s="18">
        <f t="shared" si="1"/>
        <v>1.386851893417129</v>
      </c>
    </row>
    <row r="39" spans="1:7" ht="15" thickBot="1" x14ac:dyDescent="0.4">
      <c r="A39" s="9" t="s">
        <v>86</v>
      </c>
      <c r="B39" s="7" t="s">
        <v>27</v>
      </c>
      <c r="C39" s="15">
        <v>520530</v>
      </c>
      <c r="D39" s="15">
        <v>132041.79999999999</v>
      </c>
      <c r="E39" s="13">
        <f t="shared" si="0"/>
        <v>0.25366799223867981</v>
      </c>
      <c r="F39" s="15">
        <v>15552.5</v>
      </c>
      <c r="G39" s="18">
        <f t="shared" si="1"/>
        <v>8.4900691207201415</v>
      </c>
    </row>
    <row r="40" spans="1:7" ht="15" thickBot="1" x14ac:dyDescent="0.4">
      <c r="A40" s="8" t="s">
        <v>87</v>
      </c>
      <c r="B40" s="5" t="s">
        <v>112</v>
      </c>
      <c r="C40" s="14">
        <f>SUM(C41:C49)</f>
        <v>23501707.300000001</v>
      </c>
      <c r="D40" s="14">
        <f>SUM(D41:D49)</f>
        <v>11146986.099999998</v>
      </c>
      <c r="E40" s="12">
        <f t="shared" si="0"/>
        <v>0.4743053752524608</v>
      </c>
      <c r="F40" s="14">
        <f>SUM(F41:F49)</f>
        <v>9892565.4999999981</v>
      </c>
      <c r="G40" s="17">
        <f t="shared" si="1"/>
        <v>1.1268043764784776</v>
      </c>
    </row>
    <row r="41" spans="1:7" ht="15" thickBot="1" x14ac:dyDescent="0.4">
      <c r="A41" s="9" t="s">
        <v>88</v>
      </c>
      <c r="B41" s="7" t="s">
        <v>28</v>
      </c>
      <c r="C41" s="15">
        <v>7168630.2999999998</v>
      </c>
      <c r="D41" s="15">
        <v>3091993.4</v>
      </c>
      <c r="E41" s="13">
        <f t="shared" si="0"/>
        <v>0.43132275910504131</v>
      </c>
      <c r="F41" s="15">
        <v>2716702.7</v>
      </c>
      <c r="G41" s="18">
        <f t="shared" si="1"/>
        <v>1.1381419836627686</v>
      </c>
    </row>
    <row r="42" spans="1:7" ht="15" thickBot="1" x14ac:dyDescent="0.4">
      <c r="A42" s="9" t="s">
        <v>89</v>
      </c>
      <c r="B42" s="7" t="s">
        <v>29</v>
      </c>
      <c r="C42" s="15">
        <v>12762269.699999999</v>
      </c>
      <c r="D42" s="15">
        <v>6236002</v>
      </c>
      <c r="E42" s="13">
        <f t="shared" si="0"/>
        <v>0.48862797500667143</v>
      </c>
      <c r="F42" s="15">
        <v>5491888.2000000002</v>
      </c>
      <c r="G42" s="18">
        <f t="shared" si="1"/>
        <v>1.1354932534861142</v>
      </c>
    </row>
    <row r="43" spans="1:7" ht="15" thickBot="1" x14ac:dyDescent="0.4">
      <c r="A43" s="9" t="s">
        <v>90</v>
      </c>
      <c r="B43" s="7" t="s">
        <v>30</v>
      </c>
      <c r="C43" s="15">
        <v>1210261.6000000001</v>
      </c>
      <c r="D43" s="15">
        <v>624593</v>
      </c>
      <c r="E43" s="13">
        <f t="shared" si="0"/>
        <v>0.51608098612729669</v>
      </c>
      <c r="F43" s="15">
        <v>645492.69999999995</v>
      </c>
      <c r="G43" s="18">
        <f t="shared" si="1"/>
        <v>0.96762209704308044</v>
      </c>
    </row>
    <row r="44" spans="1:7" ht="15" thickBot="1" x14ac:dyDescent="0.4">
      <c r="A44" s="9" t="s">
        <v>91</v>
      </c>
      <c r="B44" s="7" t="s">
        <v>31</v>
      </c>
      <c r="C44" s="15">
        <v>1457052.7</v>
      </c>
      <c r="D44" s="15">
        <v>841752.7</v>
      </c>
      <c r="E44" s="13">
        <f t="shared" si="0"/>
        <v>0.57770916590731414</v>
      </c>
      <c r="F44" s="15">
        <v>750642.4</v>
      </c>
      <c r="G44" s="18">
        <f t="shared" si="1"/>
        <v>1.1213764370357975</v>
      </c>
    </row>
    <row r="45" spans="1:7" ht="23.5" thickBot="1" x14ac:dyDescent="0.4">
      <c r="A45" s="9" t="s">
        <v>92</v>
      </c>
      <c r="B45" s="7" t="s">
        <v>32</v>
      </c>
      <c r="C45" s="15">
        <v>103869.3</v>
      </c>
      <c r="D45" s="15">
        <v>46622</v>
      </c>
      <c r="E45" s="13">
        <f t="shared" si="0"/>
        <v>0.44885254834681659</v>
      </c>
      <c r="F45" s="15">
        <v>39803.699999999997</v>
      </c>
      <c r="G45" s="18">
        <f t="shared" si="1"/>
        <v>1.1712981456497764</v>
      </c>
    </row>
    <row r="46" spans="1:7" ht="15" thickBot="1" x14ac:dyDescent="0.4">
      <c r="A46" s="9" t="s">
        <v>93</v>
      </c>
      <c r="B46" s="7" t="s">
        <v>33</v>
      </c>
      <c r="C46" s="15">
        <v>66931.100000000006</v>
      </c>
      <c r="D46" s="15">
        <v>36040.6</v>
      </c>
      <c r="E46" s="13">
        <f t="shared" si="0"/>
        <v>0.53847314626533849</v>
      </c>
      <c r="F46" s="15">
        <v>32839.599999999999</v>
      </c>
      <c r="G46" s="18">
        <f t="shared" si="1"/>
        <v>1.0974737816538569</v>
      </c>
    </row>
    <row r="47" spans="1:7" ht="15" thickBot="1" x14ac:dyDescent="0.4">
      <c r="A47" s="9" t="s">
        <v>94</v>
      </c>
      <c r="B47" s="7" t="s">
        <v>34</v>
      </c>
      <c r="C47" s="15">
        <v>178328.7</v>
      </c>
      <c r="D47" s="15">
        <v>49693.7</v>
      </c>
      <c r="E47" s="13">
        <f t="shared" si="0"/>
        <v>0.27866350172462423</v>
      </c>
      <c r="F47" s="15">
        <v>17650.2</v>
      </c>
      <c r="G47" s="18">
        <f t="shared" si="1"/>
        <v>2.8154751787515151</v>
      </c>
    </row>
    <row r="48" spans="1:7" ht="23.5" thickBot="1" x14ac:dyDescent="0.4">
      <c r="A48" s="9" t="s">
        <v>124</v>
      </c>
      <c r="B48" s="7" t="s">
        <v>127</v>
      </c>
      <c r="C48" s="15">
        <v>45432.5</v>
      </c>
      <c r="D48" s="15">
        <v>24351.1</v>
      </c>
      <c r="E48" s="13">
        <f t="shared" si="0"/>
        <v>0.5359841523138722</v>
      </c>
      <c r="F48" s="15">
        <v>21623.9</v>
      </c>
      <c r="G48" s="18">
        <f t="shared" si="1"/>
        <v>1.1261197101355442</v>
      </c>
    </row>
    <row r="49" spans="1:7" ht="15" thickBot="1" x14ac:dyDescent="0.4">
      <c r="A49" s="9" t="s">
        <v>95</v>
      </c>
      <c r="B49" s="7" t="s">
        <v>35</v>
      </c>
      <c r="C49" s="15">
        <v>508931.4</v>
      </c>
      <c r="D49" s="15">
        <v>195937.6</v>
      </c>
      <c r="E49" s="13">
        <f t="shared" si="0"/>
        <v>0.38499805671255499</v>
      </c>
      <c r="F49" s="15">
        <v>175922.1</v>
      </c>
      <c r="G49" s="18">
        <f t="shared" si="1"/>
        <v>1.1137747900917507</v>
      </c>
    </row>
    <row r="50" spans="1:7" ht="15" thickBot="1" x14ac:dyDescent="0.4">
      <c r="A50" s="8" t="s">
        <v>96</v>
      </c>
      <c r="B50" s="5" t="s">
        <v>113</v>
      </c>
      <c r="C50" s="14">
        <f>SUM(C51:C52)</f>
        <v>2543667.7999999998</v>
      </c>
      <c r="D50" s="14">
        <f>SUM(D51:D52)</f>
        <v>1074663.1000000001</v>
      </c>
      <c r="E50" s="12">
        <f t="shared" si="0"/>
        <v>0.42248563275440298</v>
      </c>
      <c r="F50" s="14">
        <f>F51+F52</f>
        <v>1185737.8999999999</v>
      </c>
      <c r="G50" s="17">
        <f t="shared" si="1"/>
        <v>0.90632432344449831</v>
      </c>
    </row>
    <row r="51" spans="1:7" ht="15" thickBot="1" x14ac:dyDescent="0.4">
      <c r="A51" s="9" t="s">
        <v>97</v>
      </c>
      <c r="B51" s="7" t="s">
        <v>36</v>
      </c>
      <c r="C51" s="15">
        <v>2369576.5</v>
      </c>
      <c r="D51" s="15">
        <v>998172.1</v>
      </c>
      <c r="E51" s="13">
        <f t="shared" si="0"/>
        <v>0.42124493554016929</v>
      </c>
      <c r="F51" s="15">
        <v>1096736</v>
      </c>
      <c r="G51" s="18">
        <f t="shared" si="1"/>
        <v>0.91012978510781084</v>
      </c>
    </row>
    <row r="52" spans="1:7" ht="15" thickBot="1" x14ac:dyDescent="0.4">
      <c r="A52" s="9" t="s">
        <v>98</v>
      </c>
      <c r="B52" s="7" t="s">
        <v>37</v>
      </c>
      <c r="C52" s="15">
        <v>174091.3</v>
      </c>
      <c r="D52" s="15">
        <v>76491</v>
      </c>
      <c r="E52" s="13">
        <f t="shared" si="0"/>
        <v>0.43937290375797072</v>
      </c>
      <c r="F52" s="15">
        <v>89001.9</v>
      </c>
      <c r="G52" s="18">
        <f t="shared" si="1"/>
        <v>0.85943109079693814</v>
      </c>
    </row>
    <row r="53" spans="1:7" ht="15" thickBot="1" x14ac:dyDescent="0.4">
      <c r="A53" s="8" t="s">
        <v>99</v>
      </c>
      <c r="B53" s="5" t="s">
        <v>114</v>
      </c>
      <c r="C53" s="14">
        <f>SUM(C54:C60)</f>
        <v>7190427.3000000007</v>
      </c>
      <c r="D53" s="14">
        <f>SUM(D54:D60)</f>
        <v>3790874.1</v>
      </c>
      <c r="E53" s="12">
        <f t="shared" si="0"/>
        <v>0.52721124097868277</v>
      </c>
      <c r="F53" s="14">
        <f>SUM(F54:F60)</f>
        <v>3573528.6</v>
      </c>
      <c r="G53" s="17">
        <f t="shared" si="1"/>
        <v>1.0608209767790862</v>
      </c>
    </row>
    <row r="54" spans="1:7" ht="15" thickBot="1" x14ac:dyDescent="0.4">
      <c r="A54" s="9" t="s">
        <v>100</v>
      </c>
      <c r="B54" s="7" t="s">
        <v>38</v>
      </c>
      <c r="C54" s="15">
        <v>2685415.9</v>
      </c>
      <c r="D54" s="15">
        <v>1472093.1</v>
      </c>
      <c r="E54" s="13">
        <f t="shared" si="0"/>
        <v>0.54818067473272958</v>
      </c>
      <c r="F54" s="15">
        <v>1869355.8</v>
      </c>
      <c r="G54" s="18">
        <f t="shared" si="1"/>
        <v>0.78748684439848216</v>
      </c>
    </row>
    <row r="55" spans="1:7" ht="15" thickBot="1" x14ac:dyDescent="0.4">
      <c r="A55" s="9" t="s">
        <v>101</v>
      </c>
      <c r="B55" s="7" t="s">
        <v>39</v>
      </c>
      <c r="C55" s="15">
        <v>1848599.3</v>
      </c>
      <c r="D55" s="15">
        <v>464383</v>
      </c>
      <c r="E55" s="13">
        <f t="shared" si="0"/>
        <v>0.25120803626832489</v>
      </c>
      <c r="F55" s="15">
        <v>683887.6</v>
      </c>
      <c r="G55" s="18">
        <f t="shared" si="1"/>
        <v>0.679034098585791</v>
      </c>
    </row>
    <row r="56" spans="1:7" ht="23.5" thickBot="1" x14ac:dyDescent="0.4">
      <c r="A56" s="9" t="s">
        <v>125</v>
      </c>
      <c r="B56" s="7" t="s">
        <v>128</v>
      </c>
      <c r="C56" s="15">
        <v>24273.200000000001</v>
      </c>
      <c r="D56" s="15">
        <v>12136.6</v>
      </c>
      <c r="E56" s="13">
        <f t="shared" si="0"/>
        <v>0.5</v>
      </c>
      <c r="F56" s="15">
        <v>11786.7</v>
      </c>
      <c r="G56" s="18">
        <f t="shared" si="1"/>
        <v>1.0296860020192251</v>
      </c>
    </row>
    <row r="57" spans="1:7" ht="15" thickBot="1" x14ac:dyDescent="0.4">
      <c r="A57" s="9" t="s">
        <v>102</v>
      </c>
      <c r="B57" s="7" t="s">
        <v>40</v>
      </c>
      <c r="C57" s="15">
        <v>155035.20000000001</v>
      </c>
      <c r="D57" s="15">
        <v>142825.29999999999</v>
      </c>
      <c r="E57" s="13">
        <f t="shared" si="0"/>
        <v>0.92124433676997208</v>
      </c>
      <c r="F57" s="15">
        <v>200299.3</v>
      </c>
      <c r="G57" s="18">
        <f t="shared" si="1"/>
        <v>0.71305940659802602</v>
      </c>
    </row>
    <row r="58" spans="1:7" ht="15" thickBot="1" x14ac:dyDescent="0.4">
      <c r="A58" s="9" t="s">
        <v>103</v>
      </c>
      <c r="B58" s="7" t="s">
        <v>41</v>
      </c>
      <c r="C58" s="15">
        <v>111088.3</v>
      </c>
      <c r="D58" s="15">
        <v>50794.6</v>
      </c>
      <c r="E58" s="13">
        <f t="shared" si="0"/>
        <v>0.45724527245443486</v>
      </c>
      <c r="F58" s="15">
        <v>72256.600000000006</v>
      </c>
      <c r="G58" s="18">
        <f t="shared" si="1"/>
        <v>0.70297522994439254</v>
      </c>
    </row>
    <row r="59" spans="1:7" ht="23.5" thickBot="1" x14ac:dyDescent="0.4">
      <c r="A59" s="9" t="s">
        <v>104</v>
      </c>
      <c r="B59" s="7" t="s">
        <v>42</v>
      </c>
      <c r="C59" s="15">
        <v>71650.8</v>
      </c>
      <c r="D59" s="15">
        <v>35825.4</v>
      </c>
      <c r="E59" s="13">
        <f t="shared" si="0"/>
        <v>0.5</v>
      </c>
      <c r="F59" s="15">
        <v>35242.199999999997</v>
      </c>
      <c r="G59" s="18">
        <f t="shared" si="1"/>
        <v>1.0165483426119823</v>
      </c>
    </row>
    <row r="60" spans="1:7" ht="15" thickBot="1" x14ac:dyDescent="0.4">
      <c r="A60" s="9" t="s">
        <v>105</v>
      </c>
      <c r="B60" s="7" t="s">
        <v>43</v>
      </c>
      <c r="C60" s="15">
        <v>2294364.6</v>
      </c>
      <c r="D60" s="15">
        <v>1612816.1</v>
      </c>
      <c r="E60" s="13">
        <f t="shared" si="0"/>
        <v>0.70294673305193078</v>
      </c>
      <c r="F60" s="15">
        <v>700700.4</v>
      </c>
      <c r="G60" s="18">
        <f t="shared" si="1"/>
        <v>2.3017199647666819</v>
      </c>
    </row>
    <row r="61" spans="1:7" ht="15" thickBot="1" x14ac:dyDescent="0.4">
      <c r="A61" s="4">
        <v>1000</v>
      </c>
      <c r="B61" s="5" t="s">
        <v>115</v>
      </c>
      <c r="C61" s="14">
        <f>SUM(C62:C66)</f>
        <v>19968085.099999998</v>
      </c>
      <c r="D61" s="14">
        <f>SUM(D62:D66)</f>
        <v>9981481.7999999989</v>
      </c>
      <c r="E61" s="12">
        <f t="shared" si="0"/>
        <v>0.4998717578582435</v>
      </c>
      <c r="F61" s="14">
        <f>SUM(F62:F66)</f>
        <v>8303130.2000000011</v>
      </c>
      <c r="G61" s="17">
        <f t="shared" si="1"/>
        <v>1.2021348045343185</v>
      </c>
    </row>
    <row r="62" spans="1:7" ht="15" thickBot="1" x14ac:dyDescent="0.4">
      <c r="A62" s="6">
        <v>1001</v>
      </c>
      <c r="B62" s="7" t="s">
        <v>44</v>
      </c>
      <c r="C62" s="15">
        <v>68693.5</v>
      </c>
      <c r="D62" s="15">
        <v>30989.1</v>
      </c>
      <c r="E62" s="13">
        <f t="shared" si="0"/>
        <v>0.45112128512886951</v>
      </c>
      <c r="F62" s="15">
        <v>30341.1</v>
      </c>
      <c r="G62" s="18">
        <f t="shared" si="1"/>
        <v>1.0213571689885996</v>
      </c>
    </row>
    <row r="63" spans="1:7" ht="15" thickBot="1" x14ac:dyDescent="0.4">
      <c r="A63" s="6">
        <v>1002</v>
      </c>
      <c r="B63" s="7" t="s">
        <v>45</v>
      </c>
      <c r="C63" s="15">
        <v>1153672.2</v>
      </c>
      <c r="D63" s="15">
        <v>576609.69999999995</v>
      </c>
      <c r="E63" s="13">
        <f t="shared" si="0"/>
        <v>0.49980375708108421</v>
      </c>
      <c r="F63" s="15">
        <v>665703.30000000005</v>
      </c>
      <c r="G63" s="18">
        <f t="shared" si="1"/>
        <v>0.86616620347232753</v>
      </c>
    </row>
    <row r="64" spans="1:7" ht="15" thickBot="1" x14ac:dyDescent="0.4">
      <c r="A64" s="6">
        <v>1003</v>
      </c>
      <c r="B64" s="7" t="s">
        <v>46</v>
      </c>
      <c r="C64" s="15">
        <v>12743759.199999999</v>
      </c>
      <c r="D64" s="15">
        <v>5939124.2999999998</v>
      </c>
      <c r="E64" s="13">
        <f t="shared" si="0"/>
        <v>0.46604178616306563</v>
      </c>
      <c r="F64" s="15">
        <v>6144035.4000000004</v>
      </c>
      <c r="G64" s="18">
        <f t="shared" si="1"/>
        <v>0.96664877614474676</v>
      </c>
    </row>
    <row r="65" spans="1:7" ht="15" thickBot="1" x14ac:dyDescent="0.4">
      <c r="A65" s="6">
        <v>1004</v>
      </c>
      <c r="B65" s="7" t="s">
        <v>47</v>
      </c>
      <c r="C65" s="15">
        <v>5937339.9000000004</v>
      </c>
      <c r="D65" s="15">
        <v>3410078.5</v>
      </c>
      <c r="E65" s="13">
        <f t="shared" si="0"/>
        <v>0.57434449727225478</v>
      </c>
      <c r="F65" s="15">
        <v>1438695.7</v>
      </c>
      <c r="G65" s="18">
        <f t="shared" si="1"/>
        <v>2.370256962608563</v>
      </c>
    </row>
    <row r="66" spans="1:7" ht="15" thickBot="1" x14ac:dyDescent="0.4">
      <c r="A66" s="6">
        <v>1006</v>
      </c>
      <c r="B66" s="7" t="s">
        <v>48</v>
      </c>
      <c r="C66" s="15">
        <v>64620.3</v>
      </c>
      <c r="D66" s="15">
        <v>24680.2</v>
      </c>
      <c r="E66" s="13">
        <f t="shared" si="0"/>
        <v>0.38192642250190728</v>
      </c>
      <c r="F66" s="15">
        <v>24354.7</v>
      </c>
      <c r="G66" s="18">
        <f t="shared" si="1"/>
        <v>1.0133649767806625</v>
      </c>
    </row>
    <row r="67" spans="1:7" ht="15" thickBot="1" x14ac:dyDescent="0.4">
      <c r="A67" s="4">
        <v>1100</v>
      </c>
      <c r="B67" s="5" t="s">
        <v>116</v>
      </c>
      <c r="C67" s="14">
        <f>SUM(C68:C71)</f>
        <v>1903058.5000000002</v>
      </c>
      <c r="D67" s="14">
        <f>SUM(D68:D71)</f>
        <v>755115</v>
      </c>
      <c r="E67" s="12">
        <f t="shared" si="0"/>
        <v>0.39679021953345095</v>
      </c>
      <c r="F67" s="14">
        <f>SUM(F68:F71)</f>
        <v>525296.6</v>
      </c>
      <c r="G67" s="17">
        <f t="shared" si="1"/>
        <v>1.4375021654432945</v>
      </c>
    </row>
    <row r="68" spans="1:7" ht="15" thickBot="1" x14ac:dyDescent="0.4">
      <c r="A68" s="6">
        <v>1101</v>
      </c>
      <c r="B68" s="7" t="s">
        <v>138</v>
      </c>
      <c r="C68" s="15">
        <v>118041.3</v>
      </c>
      <c r="D68" s="15">
        <v>57170.5</v>
      </c>
      <c r="E68" s="13">
        <f t="shared" si="0"/>
        <v>0.48432624852488071</v>
      </c>
      <c r="F68" s="15">
        <v>54287.9</v>
      </c>
      <c r="G68" s="18">
        <f t="shared" si="1"/>
        <v>1.0530983884069931</v>
      </c>
    </row>
    <row r="69" spans="1:7" ht="15" thickBot="1" x14ac:dyDescent="0.4">
      <c r="A69" s="6">
        <v>1102</v>
      </c>
      <c r="B69" s="7" t="s">
        <v>49</v>
      </c>
      <c r="C69" s="15">
        <v>981807.5</v>
      </c>
      <c r="D69" s="15">
        <v>239389.2</v>
      </c>
      <c r="E69" s="13">
        <f t="shared" ref="E69:E77" si="2">D69/C69</f>
        <v>0.24382498605887612</v>
      </c>
      <c r="F69" s="15">
        <v>86801.1</v>
      </c>
      <c r="G69" s="18">
        <f t="shared" ref="G69:G77" si="3">D69/F69</f>
        <v>2.7579051417551161</v>
      </c>
    </row>
    <row r="70" spans="1:7" ht="15" thickBot="1" x14ac:dyDescent="0.4">
      <c r="A70" s="6">
        <v>1103</v>
      </c>
      <c r="B70" s="7" t="s">
        <v>50</v>
      </c>
      <c r="C70" s="15">
        <v>750769.4</v>
      </c>
      <c r="D70" s="15">
        <v>430851.7</v>
      </c>
      <c r="E70" s="13">
        <f t="shared" si="2"/>
        <v>0.57388020875651036</v>
      </c>
      <c r="F70" s="15">
        <v>360247.5</v>
      </c>
      <c r="G70" s="13">
        <f t="shared" si="3"/>
        <v>1.1959880360030257</v>
      </c>
    </row>
    <row r="71" spans="1:7" ht="23.5" thickBot="1" x14ac:dyDescent="0.4">
      <c r="A71" s="6">
        <v>1105</v>
      </c>
      <c r="B71" s="7" t="s">
        <v>51</v>
      </c>
      <c r="C71" s="15">
        <v>52440.3</v>
      </c>
      <c r="D71" s="15">
        <v>27703.599999999999</v>
      </c>
      <c r="E71" s="13">
        <f t="shared" si="2"/>
        <v>0.52828835838086352</v>
      </c>
      <c r="F71" s="15">
        <v>23960.1</v>
      </c>
      <c r="G71" s="13">
        <f t="shared" si="3"/>
        <v>1.1562389138609606</v>
      </c>
    </row>
    <row r="72" spans="1:7" ht="15" thickBot="1" x14ac:dyDescent="0.4">
      <c r="A72" s="4">
        <v>1200</v>
      </c>
      <c r="B72" s="5" t="s">
        <v>117</v>
      </c>
      <c r="C72" s="14">
        <f>C73+C74+C75</f>
        <v>202314.49999999997</v>
      </c>
      <c r="D72" s="14">
        <f>D73+D74+D75</f>
        <v>80439</v>
      </c>
      <c r="E72" s="12">
        <f t="shared" si="2"/>
        <v>0.39759384522612079</v>
      </c>
      <c r="F72" s="14">
        <f>F73+F74+F75</f>
        <v>101590.5</v>
      </c>
      <c r="G72" s="12">
        <f t="shared" si="3"/>
        <v>0.79179647703279343</v>
      </c>
    </row>
    <row r="73" spans="1:7" ht="15" thickBot="1" x14ac:dyDescent="0.4">
      <c r="A73" s="6">
        <v>1201</v>
      </c>
      <c r="B73" s="7" t="s">
        <v>52</v>
      </c>
      <c r="C73" s="15">
        <v>92801.7</v>
      </c>
      <c r="D73" s="15">
        <v>39926.400000000001</v>
      </c>
      <c r="E73" s="13">
        <f t="shared" si="2"/>
        <v>0.43023349787773285</v>
      </c>
      <c r="F73" s="15">
        <v>54111</v>
      </c>
      <c r="G73" s="13">
        <f t="shared" si="3"/>
        <v>0.73786106336974</v>
      </c>
    </row>
    <row r="74" spans="1:7" ht="15" thickBot="1" x14ac:dyDescent="0.4">
      <c r="A74" s="6">
        <v>1202</v>
      </c>
      <c r="B74" s="7" t="s">
        <v>53</v>
      </c>
      <c r="C74" s="15">
        <v>97397.9</v>
      </c>
      <c r="D74" s="15">
        <v>39947.4</v>
      </c>
      <c r="E74" s="13">
        <f t="shared" si="2"/>
        <v>0.41014641999468165</v>
      </c>
      <c r="F74" s="15">
        <v>47031.199999999997</v>
      </c>
      <c r="G74" s="13">
        <f t="shared" si="3"/>
        <v>0.84938083655105556</v>
      </c>
    </row>
    <row r="75" spans="1:7" ht="23.5" thickBot="1" x14ac:dyDescent="0.4">
      <c r="A75" s="6">
        <v>1204</v>
      </c>
      <c r="B75" s="7" t="s">
        <v>54</v>
      </c>
      <c r="C75" s="15">
        <v>12114.9</v>
      </c>
      <c r="D75" s="15">
        <v>565.20000000000005</v>
      </c>
      <c r="E75" s="13">
        <f t="shared" si="2"/>
        <v>4.6653294703216705E-2</v>
      </c>
      <c r="F75" s="15">
        <v>448.3</v>
      </c>
      <c r="G75" s="13">
        <f t="shared" si="3"/>
        <v>1.2607628819986616</v>
      </c>
    </row>
    <row r="76" spans="1:7" ht="23.5" thickBot="1" x14ac:dyDescent="0.4">
      <c r="A76" s="4">
        <v>1300</v>
      </c>
      <c r="B76" s="5" t="s">
        <v>118</v>
      </c>
      <c r="C76" s="14">
        <f>C77</f>
        <v>291021.8</v>
      </c>
      <c r="D76" s="14">
        <f>D77</f>
        <v>27396.2</v>
      </c>
      <c r="E76" s="12">
        <f t="shared" si="2"/>
        <v>9.4137964922215461E-2</v>
      </c>
      <c r="F76" s="14">
        <f>F77</f>
        <v>77175.199999999997</v>
      </c>
      <c r="G76" s="12">
        <f t="shared" si="3"/>
        <v>0.35498709429972325</v>
      </c>
    </row>
    <row r="77" spans="1:7" ht="23.5" thickBot="1" x14ac:dyDescent="0.4">
      <c r="A77" s="6">
        <v>1301</v>
      </c>
      <c r="B77" s="7" t="s">
        <v>55</v>
      </c>
      <c r="C77" s="15">
        <v>291021.8</v>
      </c>
      <c r="D77" s="15">
        <v>27396.2</v>
      </c>
      <c r="E77" s="13">
        <f t="shared" si="2"/>
        <v>9.4137964922215461E-2</v>
      </c>
      <c r="F77" s="15">
        <v>77175.199999999997</v>
      </c>
      <c r="G77" s="13">
        <f t="shared" si="3"/>
        <v>0.35498709429972325</v>
      </c>
    </row>
    <row r="78" spans="1:7" ht="35" thickBot="1" x14ac:dyDescent="0.4">
      <c r="A78" s="4">
        <v>1400</v>
      </c>
      <c r="B78" s="5" t="s">
        <v>119</v>
      </c>
      <c r="C78" s="14">
        <f>C79+C80+C81</f>
        <v>0</v>
      </c>
      <c r="D78" s="14">
        <f>D79+D80+D81</f>
        <v>0</v>
      </c>
      <c r="E78" s="12">
        <v>0</v>
      </c>
      <c r="F78" s="14">
        <f>F79+F80+F81</f>
        <v>0</v>
      </c>
      <c r="G78" s="12">
        <v>0</v>
      </c>
    </row>
    <row r="79" spans="1:7" ht="35" thickBot="1" x14ac:dyDescent="0.4">
      <c r="A79" s="6">
        <v>1401</v>
      </c>
      <c r="B79" s="7" t="s">
        <v>56</v>
      </c>
      <c r="C79" s="15">
        <v>0</v>
      </c>
      <c r="D79" s="15">
        <v>0</v>
      </c>
      <c r="E79" s="13">
        <v>0</v>
      </c>
      <c r="F79" s="15">
        <v>0</v>
      </c>
      <c r="G79" s="13">
        <v>0</v>
      </c>
    </row>
    <row r="80" spans="1:7" ht="15" thickBot="1" x14ac:dyDescent="0.4">
      <c r="A80" s="6">
        <v>1402</v>
      </c>
      <c r="B80" s="7" t="s">
        <v>57</v>
      </c>
      <c r="C80" s="15">
        <v>0</v>
      </c>
      <c r="D80" s="15">
        <v>0</v>
      </c>
      <c r="E80" s="13">
        <v>0</v>
      </c>
      <c r="F80" s="15">
        <v>0</v>
      </c>
      <c r="G80" s="13">
        <v>0</v>
      </c>
    </row>
    <row r="81" spans="1:7" ht="15" thickBot="1" x14ac:dyDescent="0.4">
      <c r="A81" s="6">
        <v>1403</v>
      </c>
      <c r="B81" s="7" t="s">
        <v>58</v>
      </c>
      <c r="C81" s="15">
        <v>0</v>
      </c>
      <c r="D81" s="15">
        <v>0</v>
      </c>
      <c r="E81" s="13">
        <v>0</v>
      </c>
      <c r="F81" s="15">
        <v>0</v>
      </c>
      <c r="G81" s="13">
        <v>0</v>
      </c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8" fitToHeight="0" orientation="portrait" horizontalDpi="4294967294" verticalDpi="4294967294" r:id="rId1"/>
  <rowBreaks count="1" manualBreakCount="1">
    <brk id="5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В5</vt:lpstr>
      <vt:lpstr>В5!Заголовки_для_печати</vt:lpstr>
      <vt:lpstr>В5!Область_печати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2021-08-12T12:24:15Z</cp:lastPrinted>
  <dcterms:created xsi:type="dcterms:W3CDTF">2018-04-09T08:39:25Z</dcterms:created>
  <dcterms:modified xsi:type="dcterms:W3CDTF">2021-08-24T11:09:10Z</dcterms:modified>
</cp:coreProperties>
</file>