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В6'!$A:$A,'таблица В6'!$4:$4</definedName>
    <definedName name="_xlnm.Print_Area" localSheetId="1">дотации!$A$2:$K$35</definedName>
    <definedName name="_xlnm.Print_Area" localSheetId="4">иные!$A$2:$AU$35</definedName>
    <definedName name="_xlnm.Print_Area" localSheetId="3">субвенции!$A$2:$CB$35</definedName>
    <definedName name="_xlnm.Print_Area" localSheetId="2">субсидии!$A$1:$GU$36</definedName>
  </definedNames>
  <calcPr calcId="145621"/>
</workbook>
</file>

<file path=xl/calcChain.xml><?xml version="1.0" encoding="utf-8"?>
<calcChain xmlns="http://schemas.openxmlformats.org/spreadsheetml/2006/main">
  <c r="C8" i="6" l="1"/>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9" i="6"/>
  <c r="C28" i="6" s="1"/>
  <c r="D29" i="6"/>
  <c r="E29" i="6"/>
  <c r="C30" i="6"/>
  <c r="D30" i="6"/>
  <c r="E30" i="6"/>
  <c r="C31" i="6"/>
  <c r="D31" i="6"/>
  <c r="E31" i="6"/>
  <c r="E28" i="6" s="1"/>
  <c r="C32" i="6"/>
  <c r="D32" i="6"/>
  <c r="E32" i="6"/>
  <c r="C33" i="6"/>
  <c r="D33" i="6"/>
  <c r="E33" i="6"/>
  <c r="D7" i="6"/>
  <c r="E7" i="6"/>
  <c r="C7" i="6"/>
  <c r="AU28" i="6"/>
  <c r="AT28" i="6"/>
  <c r="AS28" i="6"/>
  <c r="AU6" i="6"/>
  <c r="AT6" i="6"/>
  <c r="AS6" i="6"/>
  <c r="AS35" i="6" l="1"/>
  <c r="D28" i="6"/>
  <c r="AT35" i="6"/>
  <c r="AU35" i="6"/>
  <c r="E32" i="4"/>
  <c r="E35" i="4" l="1"/>
  <c r="D35" i="4"/>
  <c r="C35" i="4"/>
  <c r="E33" i="4"/>
  <c r="D33" i="4"/>
  <c r="C33" i="4"/>
  <c r="D32" i="4"/>
  <c r="C32" i="4"/>
  <c r="E31" i="4"/>
  <c r="D31" i="4"/>
  <c r="C31" i="4"/>
  <c r="E30" i="4"/>
  <c r="D30" i="4"/>
  <c r="C30" i="4"/>
  <c r="E29" i="4"/>
  <c r="D29" i="4"/>
  <c r="C29"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D16" i="4"/>
  <c r="E16" i="4"/>
  <c r="C14" i="4"/>
  <c r="D14" i="4"/>
  <c r="E14" i="4"/>
  <c r="C15" i="4"/>
  <c r="D15" i="4"/>
  <c r="E15" i="4"/>
  <c r="C16" i="4"/>
  <c r="C8" i="4"/>
  <c r="D8" i="4"/>
  <c r="E8" i="4"/>
  <c r="C9" i="4"/>
  <c r="D9" i="4"/>
  <c r="E9" i="4"/>
  <c r="C10" i="4"/>
  <c r="D10" i="4"/>
  <c r="E10" i="4"/>
  <c r="C11" i="4"/>
  <c r="D11" i="4"/>
  <c r="E11" i="4"/>
  <c r="C12" i="4"/>
  <c r="D12" i="4"/>
  <c r="E12" i="4"/>
  <c r="C13" i="4"/>
  <c r="D13" i="4"/>
  <c r="E13" i="4"/>
  <c r="D7" i="4"/>
  <c r="E7" i="4"/>
  <c r="C7" i="4"/>
  <c r="FK28" i="4"/>
  <c r="FI28" i="4"/>
  <c r="FJ28" i="4"/>
  <c r="FI6" i="4"/>
  <c r="FJ6" i="4"/>
  <c r="FK6" i="4"/>
  <c r="FI36" i="4" l="1"/>
  <c r="FJ36" i="4"/>
  <c r="FK36" i="4"/>
  <c r="G28" i="4"/>
  <c r="H28" i="4"/>
  <c r="E105" i="2" l="1"/>
  <c r="F105" i="2"/>
  <c r="D105" i="2"/>
  <c r="O28" i="6" l="1"/>
  <c r="P28" i="6"/>
  <c r="Q28" i="6"/>
  <c r="O6" i="6"/>
  <c r="O35" i="6" s="1"/>
  <c r="P6" i="6"/>
  <c r="P35" i="6" s="1"/>
  <c r="Q6" i="6"/>
  <c r="Q35" i="6" s="1"/>
  <c r="E34" i="6"/>
  <c r="D34" i="6"/>
  <c r="C34" i="6"/>
  <c r="AG28" i="6"/>
  <c r="AH28" i="6"/>
  <c r="AI28" i="6"/>
  <c r="AG6" i="6"/>
  <c r="AH6" i="6"/>
  <c r="AI6" i="6"/>
  <c r="X28" i="6"/>
  <c r="Y28" i="6"/>
  <c r="Z28" i="6"/>
  <c r="X6" i="6"/>
  <c r="Y6" i="6"/>
  <c r="Z6" i="6"/>
  <c r="U28" i="6"/>
  <c r="V28" i="6"/>
  <c r="W28" i="6"/>
  <c r="U6" i="6"/>
  <c r="V6" i="6"/>
  <c r="W6" i="6"/>
  <c r="AA6" i="6"/>
  <c r="R28" i="6"/>
  <c r="S28" i="6"/>
  <c r="T28" i="6"/>
  <c r="R6" i="6"/>
  <c r="S6" i="6"/>
  <c r="T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AG35" i="6" l="1"/>
  <c r="BS35" i="5"/>
  <c r="AI35" i="6"/>
  <c r="Z35" i="6"/>
  <c r="Y35" i="6"/>
  <c r="W35" i="6"/>
  <c r="X35" i="6"/>
  <c r="AH35" i="6"/>
  <c r="V35" i="6"/>
  <c r="S35" i="6"/>
  <c r="U35" i="6"/>
  <c r="G35" i="6"/>
  <c r="T35" i="6"/>
  <c r="H35" i="6"/>
  <c r="R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DA28" i="4" l="1"/>
  <c r="DB28" i="4"/>
  <c r="DC28" i="4"/>
  <c r="DA6" i="4"/>
  <c r="DB6" i="4"/>
  <c r="DC6" i="4"/>
  <c r="GS28" i="4"/>
  <c r="GG6" i="4"/>
  <c r="GH6" i="4"/>
  <c r="GI6" i="4"/>
  <c r="GI28" i="4"/>
  <c r="GG28" i="4"/>
  <c r="GH28" i="4"/>
  <c r="FF28" i="4"/>
  <c r="FG28" i="4"/>
  <c r="FH28" i="4"/>
  <c r="FL28" i="4"/>
  <c r="FM28" i="4"/>
  <c r="FN28" i="4"/>
  <c r="FO28" i="4"/>
  <c r="FP28" i="4"/>
  <c r="FQ28" i="4"/>
  <c r="FR28" i="4"/>
  <c r="FS28" i="4"/>
  <c r="FT28" i="4"/>
  <c r="FU28" i="4"/>
  <c r="FV28" i="4"/>
  <c r="FW28" i="4"/>
  <c r="FX28" i="4"/>
  <c r="FY28" i="4"/>
  <c r="FZ28" i="4"/>
  <c r="GA28" i="4"/>
  <c r="GB28" i="4"/>
  <c r="GC28" i="4"/>
  <c r="GD28" i="4"/>
  <c r="GE28" i="4"/>
  <c r="GF28" i="4"/>
  <c r="FF6" i="4"/>
  <c r="FG6" i="4"/>
  <c r="FG36" i="4" s="1"/>
  <c r="FH6" i="4"/>
  <c r="FH36" i="4" s="1"/>
  <c r="FL6" i="4"/>
  <c r="FM6" i="4"/>
  <c r="FN6" i="4"/>
  <c r="FN36" i="4" s="1"/>
  <c r="FO6" i="4"/>
  <c r="FO36" i="4" s="1"/>
  <c r="FP6" i="4"/>
  <c r="FQ6" i="4"/>
  <c r="FR6" i="4"/>
  <c r="FS6" i="4"/>
  <c r="FT6" i="4"/>
  <c r="FU6" i="4"/>
  <c r="FU36" i="4" s="1"/>
  <c r="FV6" i="4"/>
  <c r="FW6" i="4"/>
  <c r="FW36" i="4" s="1"/>
  <c r="FX6" i="4"/>
  <c r="FX36" i="4" s="1"/>
  <c r="FY6" i="4"/>
  <c r="FY36" i="4" s="1"/>
  <c r="FZ6" i="4"/>
  <c r="FZ36" i="4" s="1"/>
  <c r="GA6" i="4"/>
  <c r="GB6" i="4"/>
  <c r="GC6" i="4"/>
  <c r="GD6" i="4"/>
  <c r="GD36" i="4" s="1"/>
  <c r="GE6" i="4"/>
  <c r="GE36" i="4" s="1"/>
  <c r="GF6" i="4"/>
  <c r="EQ28" i="4"/>
  <c r="EN28" i="4"/>
  <c r="EO28" i="4"/>
  <c r="EP28" i="4"/>
  <c r="ER28" i="4"/>
  <c r="ES28" i="4"/>
  <c r="ET28" i="4"/>
  <c r="EU28" i="4"/>
  <c r="EV28" i="4"/>
  <c r="EW28" i="4"/>
  <c r="EX28" i="4"/>
  <c r="EY28" i="4"/>
  <c r="EZ28" i="4"/>
  <c r="FA28" i="4"/>
  <c r="FB28" i="4"/>
  <c r="FC28" i="4"/>
  <c r="FD28" i="4"/>
  <c r="FE28" i="4"/>
  <c r="EN6" i="4"/>
  <c r="EO6" i="4"/>
  <c r="EP6" i="4"/>
  <c r="EQ6" i="4"/>
  <c r="ER6" i="4"/>
  <c r="ES6" i="4"/>
  <c r="ET6" i="4"/>
  <c r="EU6" i="4"/>
  <c r="EV6" i="4"/>
  <c r="EW6" i="4"/>
  <c r="EX6" i="4"/>
  <c r="EY6" i="4"/>
  <c r="EZ6" i="4"/>
  <c r="FA6" i="4"/>
  <c r="FB6" i="4"/>
  <c r="FC6" i="4"/>
  <c r="FD6" i="4"/>
  <c r="FE6" i="4"/>
  <c r="DY28" i="4"/>
  <c r="DZ28" i="4"/>
  <c r="EA28" i="4"/>
  <c r="EB28" i="4"/>
  <c r="EC28" i="4"/>
  <c r="ED28" i="4"/>
  <c r="EE28" i="4"/>
  <c r="EF28" i="4"/>
  <c r="EG28" i="4"/>
  <c r="EH28" i="4"/>
  <c r="EI28" i="4"/>
  <c r="EJ28" i="4"/>
  <c r="EK28" i="4"/>
  <c r="EL28" i="4"/>
  <c r="EM28" i="4"/>
  <c r="DY6" i="4"/>
  <c r="DZ6" i="4"/>
  <c r="EA6" i="4"/>
  <c r="EB6" i="4"/>
  <c r="EC6" i="4"/>
  <c r="ED6" i="4"/>
  <c r="EE6" i="4"/>
  <c r="EF6" i="4"/>
  <c r="EG6" i="4"/>
  <c r="EH6" i="4"/>
  <c r="EI6" i="4"/>
  <c r="EJ6" i="4"/>
  <c r="EK6" i="4"/>
  <c r="EL6" i="4"/>
  <c r="EM6" i="4"/>
  <c r="DD6" i="4"/>
  <c r="DE6" i="4"/>
  <c r="DF6" i="4"/>
  <c r="DG6" i="4"/>
  <c r="DH6" i="4"/>
  <c r="DI6" i="4"/>
  <c r="DJ6" i="4"/>
  <c r="DK6" i="4"/>
  <c r="DL6" i="4"/>
  <c r="DM6" i="4"/>
  <c r="DN6" i="4"/>
  <c r="DO6" i="4"/>
  <c r="DP6" i="4"/>
  <c r="DQ6" i="4"/>
  <c r="DR6" i="4"/>
  <c r="DS6" i="4"/>
  <c r="DT6" i="4"/>
  <c r="DU6" i="4"/>
  <c r="DV6" i="4"/>
  <c r="DW6" i="4"/>
  <c r="DX6" i="4"/>
  <c r="DX28" i="4"/>
  <c r="DD28" i="4"/>
  <c r="DE28" i="4"/>
  <c r="DF28" i="4"/>
  <c r="DG28" i="4"/>
  <c r="DH28" i="4"/>
  <c r="DI28" i="4"/>
  <c r="DJ28" i="4"/>
  <c r="DK28" i="4"/>
  <c r="DL28" i="4"/>
  <c r="DM28" i="4"/>
  <c r="DN28" i="4"/>
  <c r="DO28" i="4"/>
  <c r="DP28" i="4"/>
  <c r="DQ28" i="4"/>
  <c r="DR28" i="4"/>
  <c r="DS28" i="4"/>
  <c r="DT28" i="4"/>
  <c r="DU28" i="4"/>
  <c r="DV28" i="4"/>
  <c r="DW28" i="4"/>
  <c r="GF36" i="4" l="1"/>
  <c r="FF36" i="4"/>
  <c r="GH36" i="4"/>
  <c r="DC36" i="4"/>
  <c r="FM36" i="4"/>
  <c r="DB36" i="4"/>
  <c r="DA36" i="4"/>
  <c r="EN36" i="4"/>
  <c r="DX36" i="4"/>
  <c r="EV36" i="4"/>
  <c r="FC36" i="4"/>
  <c r="EY36" i="4"/>
  <c r="EQ36" i="4"/>
  <c r="EP36" i="4"/>
  <c r="FV36" i="4"/>
  <c r="GG36" i="4"/>
  <c r="ED36" i="4"/>
  <c r="FE36" i="4"/>
  <c r="GI36" i="4"/>
  <c r="EJ36" i="4"/>
  <c r="EE36" i="4"/>
  <c r="EA36" i="4"/>
  <c r="FB36" i="4"/>
  <c r="ET36" i="4"/>
  <c r="ER36" i="4"/>
  <c r="EB36" i="4"/>
  <c r="DV36" i="4"/>
  <c r="DR36" i="4"/>
  <c r="EK36" i="4"/>
  <c r="FA36" i="4"/>
  <c r="ES36" i="4"/>
  <c r="EO36" i="4"/>
  <c r="EF36" i="4"/>
  <c r="DY36" i="4"/>
  <c r="EU36" i="4"/>
  <c r="GC36" i="4"/>
  <c r="FR36" i="4"/>
  <c r="EZ36" i="4"/>
  <c r="GB36" i="4"/>
  <c r="FT36" i="4"/>
  <c r="EL36" i="4"/>
  <c r="GA36" i="4"/>
  <c r="FS36" i="4"/>
  <c r="FQ36" i="4"/>
  <c r="FP36" i="4"/>
  <c r="FL36" i="4"/>
  <c r="FD36" i="4"/>
  <c r="EX36" i="4"/>
  <c r="EW36" i="4"/>
  <c r="EH36" i="4"/>
  <c r="DZ36" i="4"/>
  <c r="DK36" i="4"/>
  <c r="EG36" i="4"/>
  <c r="EM36" i="4"/>
  <c r="EI36" i="4"/>
  <c r="EC36" i="4"/>
  <c r="DU36" i="4"/>
  <c r="DQ36" i="4"/>
  <c r="DM36" i="4"/>
  <c r="DE36" i="4"/>
  <c r="DP36" i="4"/>
  <c r="DL36" i="4"/>
  <c r="DD36" i="4"/>
  <c r="DW36" i="4"/>
  <c r="DS36" i="4"/>
  <c r="DO36" i="4"/>
  <c r="DI36" i="4"/>
  <c r="DT36" i="4"/>
  <c r="DH36" i="4"/>
  <c r="DN36" i="4"/>
  <c r="DJ36" i="4"/>
  <c r="DG36" i="4"/>
  <c r="DF36" i="4"/>
  <c r="CR28" i="4"/>
  <c r="CO28" i="4"/>
  <c r="CP28" i="4"/>
  <c r="CQ28" i="4"/>
  <c r="CS28" i="4"/>
  <c r="CT28" i="4"/>
  <c r="CU28" i="4"/>
  <c r="CV28" i="4"/>
  <c r="CW28" i="4"/>
  <c r="CX28" i="4"/>
  <c r="CY28" i="4"/>
  <c r="CZ28" i="4"/>
  <c r="CO6" i="4"/>
  <c r="CP6" i="4"/>
  <c r="CQ6" i="4"/>
  <c r="CR6" i="4"/>
  <c r="CS6" i="4"/>
  <c r="CT6" i="4"/>
  <c r="CU6" i="4"/>
  <c r="CU36" i="4" s="1"/>
  <c r="CV6" i="4"/>
  <c r="CV36" i="4" s="1"/>
  <c r="CW6" i="4"/>
  <c r="CX6" i="4"/>
  <c r="CX36" i="4" s="1"/>
  <c r="CY6" i="4"/>
  <c r="CZ6" i="4"/>
  <c r="CZ36" i="4" s="1"/>
  <c r="CC6" i="4"/>
  <c r="CD6" i="4"/>
  <c r="CE6" i="4"/>
  <c r="CF6" i="4"/>
  <c r="CG6" i="4"/>
  <c r="CH6" i="4"/>
  <c r="CI6" i="4"/>
  <c r="CJ6" i="4"/>
  <c r="CK6" i="4"/>
  <c r="CL6" i="4"/>
  <c r="CM6" i="4"/>
  <c r="CN6" i="4"/>
  <c r="CC28" i="4"/>
  <c r="CC36" i="4" s="1"/>
  <c r="CD28" i="4"/>
  <c r="CE28" i="4"/>
  <c r="CF28" i="4"/>
  <c r="CF36" i="4" s="1"/>
  <c r="CG28" i="4"/>
  <c r="CH28" i="4"/>
  <c r="CI28" i="4"/>
  <c r="CJ28" i="4"/>
  <c r="CK28" i="4"/>
  <c r="CL28" i="4"/>
  <c r="CL36" i="4" s="1"/>
  <c r="CM28" i="4"/>
  <c r="CN28" i="4"/>
  <c r="CN36" i="4" s="1"/>
  <c r="BW28" i="4"/>
  <c r="BX28" i="4"/>
  <c r="BY28" i="4"/>
  <c r="BW6" i="4"/>
  <c r="BX6" i="4"/>
  <c r="BY6" i="4"/>
  <c r="BH6" i="4"/>
  <c r="BI6" i="4"/>
  <c r="BJ6" i="4"/>
  <c r="BH28" i="4"/>
  <c r="BI28" i="4"/>
  <c r="BJ28" i="4"/>
  <c r="BK28" i="4"/>
  <c r="BL28" i="4"/>
  <c r="BM28" i="4"/>
  <c r="BN28" i="4"/>
  <c r="BO28" i="4"/>
  <c r="BP28" i="4"/>
  <c r="BQ28" i="4"/>
  <c r="BR28" i="4"/>
  <c r="BS28" i="4"/>
  <c r="BT28" i="4"/>
  <c r="BU28" i="4"/>
  <c r="BV28" i="4"/>
  <c r="BK6" i="4"/>
  <c r="BK36" i="4" s="1"/>
  <c r="BL6" i="4"/>
  <c r="BL36" i="4" s="1"/>
  <c r="BM6" i="4"/>
  <c r="BM36" i="4" s="1"/>
  <c r="BN6" i="4"/>
  <c r="BN36" i="4" s="1"/>
  <c r="BO6" i="4"/>
  <c r="BO36" i="4" s="1"/>
  <c r="BP6" i="4"/>
  <c r="BQ6" i="4"/>
  <c r="BR6" i="4"/>
  <c r="BS6" i="4"/>
  <c r="BS36" i="4" s="1"/>
  <c r="BT6" i="4"/>
  <c r="BT36" i="4" s="1"/>
  <c r="BU6" i="4"/>
  <c r="BV6" i="4"/>
  <c r="BV36" i="4" s="1"/>
  <c r="BB28" i="4"/>
  <c r="BC28" i="4"/>
  <c r="BD28" i="4"/>
  <c r="BE28" i="4"/>
  <c r="BF28" i="4"/>
  <c r="BG28" i="4"/>
  <c r="BB6" i="4"/>
  <c r="BC6" i="4"/>
  <c r="BD6" i="4"/>
  <c r="BE6" i="4"/>
  <c r="BF6" i="4"/>
  <c r="BG6" i="4"/>
  <c r="AY6" i="4"/>
  <c r="AZ6" i="4"/>
  <c r="BA6" i="4"/>
  <c r="AY28" i="4"/>
  <c r="AZ28" i="4"/>
  <c r="BA28" i="4"/>
  <c r="AS6" i="4"/>
  <c r="AT6" i="4"/>
  <c r="AU6" i="4"/>
  <c r="AV6" i="4"/>
  <c r="AW6" i="4"/>
  <c r="AX6" i="4"/>
  <c r="AS28" i="4"/>
  <c r="AT28" i="4"/>
  <c r="AU28" i="4"/>
  <c r="AV28" i="4"/>
  <c r="AW28" i="4"/>
  <c r="AX28" i="4"/>
  <c r="BZ28" i="4"/>
  <c r="AM28" i="4"/>
  <c r="AN28" i="4"/>
  <c r="AO28" i="4"/>
  <c r="AP28" i="4"/>
  <c r="AQ28" i="4"/>
  <c r="AR28" i="4"/>
  <c r="AM6" i="4"/>
  <c r="AN6" i="4"/>
  <c r="AO6" i="4"/>
  <c r="AP6" i="4"/>
  <c r="AQ6" i="4"/>
  <c r="AR6" i="4"/>
  <c r="AJ28" i="4"/>
  <c r="AK28" i="4"/>
  <c r="AL28" i="4"/>
  <c r="AJ6" i="4"/>
  <c r="AK6" i="4"/>
  <c r="AL6" i="4"/>
  <c r="BZ6" i="4"/>
  <c r="CA6" i="4"/>
  <c r="CB6" i="4"/>
  <c r="CA28" i="4"/>
  <c r="CB28" i="4"/>
  <c r="F28" i="3"/>
  <c r="E33" i="3"/>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CH36" i="4" l="1"/>
  <c r="BP36" i="4"/>
  <c r="BZ36" i="4"/>
  <c r="BU36" i="4"/>
  <c r="CY36" i="4"/>
  <c r="CO36" i="4"/>
  <c r="BX36" i="4"/>
  <c r="CP36" i="4"/>
  <c r="BE36" i="4"/>
  <c r="BY36" i="4"/>
  <c r="CQ36" i="4"/>
  <c r="CI36" i="4"/>
  <c r="CE36" i="4"/>
  <c r="CW36" i="4"/>
  <c r="CS36" i="4"/>
  <c r="CT36" i="4"/>
  <c r="CR36" i="4"/>
  <c r="BI36" i="4"/>
  <c r="BW36" i="4"/>
  <c r="CM36" i="4"/>
  <c r="CJ36" i="4"/>
  <c r="CK36" i="4"/>
  <c r="CG36" i="4"/>
  <c r="CD36" i="4"/>
  <c r="BR36" i="4"/>
  <c r="BJ36" i="4"/>
  <c r="BQ36" i="4"/>
  <c r="BH36" i="4"/>
  <c r="BC36" i="4"/>
  <c r="AO36" i="4"/>
  <c r="AM36" i="4"/>
  <c r="AU36" i="4"/>
  <c r="BB36" i="4"/>
  <c r="BF36" i="4"/>
  <c r="BD36" i="4"/>
  <c r="BG36" i="4"/>
  <c r="AT36" i="4"/>
  <c r="AS36" i="4"/>
  <c r="AY36" i="4"/>
  <c r="BA36" i="4"/>
  <c r="AZ36" i="4"/>
  <c r="AX36" i="4"/>
  <c r="AW36" i="4"/>
  <c r="AV36" i="4"/>
  <c r="AL36" i="4"/>
  <c r="AN36" i="4"/>
  <c r="AK36" i="4"/>
  <c r="AJ36" i="4"/>
  <c r="AQ36" i="4"/>
  <c r="AR36" i="4"/>
  <c r="AP36" i="4"/>
  <c r="CB36" i="4"/>
  <c r="CA36" i="4"/>
  <c r="E10" i="2" l="1"/>
  <c r="F10" i="2" l="1"/>
  <c r="D10" i="2"/>
  <c r="I6" i="6" l="1"/>
  <c r="J6" i="6"/>
  <c r="K6" i="6"/>
  <c r="L6" i="6"/>
  <c r="M6" i="6"/>
  <c r="N6" i="6"/>
  <c r="AB6" i="6"/>
  <c r="AC6" i="6"/>
  <c r="AD6" i="6"/>
  <c r="AE6" i="6"/>
  <c r="AF6" i="6"/>
  <c r="AJ6" i="6"/>
  <c r="AK6" i="6"/>
  <c r="AL6" i="6"/>
  <c r="AM6" i="6"/>
  <c r="AN6" i="6"/>
  <c r="AO6" i="6"/>
  <c r="AP6" i="6"/>
  <c r="AQ6" i="6"/>
  <c r="AR6" i="6"/>
  <c r="F28" i="5" l="1"/>
  <c r="G28" i="5"/>
  <c r="H28" i="5"/>
  <c r="L28" i="5"/>
  <c r="M28" i="5"/>
  <c r="N28" i="5"/>
  <c r="R28" i="5"/>
  <c r="S28" i="5"/>
  <c r="T28" i="5"/>
  <c r="U28" i="5"/>
  <c r="V28" i="5"/>
  <c r="W28" i="5"/>
  <c r="X28" i="5"/>
  <c r="Y28" i="5"/>
  <c r="Z28" i="5"/>
  <c r="AA28" i="5"/>
  <c r="AB28" i="5"/>
  <c r="AC28" i="5"/>
  <c r="AM28" i="5"/>
  <c r="AN28" i="5"/>
  <c r="AO28" i="5"/>
  <c r="AP28" i="5"/>
  <c r="AQ28" i="5"/>
  <c r="AR28" i="5"/>
  <c r="AS28" i="5"/>
  <c r="AT28" i="5"/>
  <c r="AU28" i="5"/>
  <c r="AV28" i="5"/>
  <c r="AW28" i="5"/>
  <c r="AX28" i="5"/>
  <c r="BN28" i="5"/>
  <c r="BO28" i="5"/>
  <c r="BP28" i="5"/>
  <c r="BT28" i="5"/>
  <c r="BU28" i="5"/>
  <c r="BV28" i="5"/>
  <c r="BW28" i="5"/>
  <c r="BX28" i="5"/>
  <c r="BY28" i="5"/>
  <c r="BZ28" i="5"/>
  <c r="CA28" i="5"/>
  <c r="CB28" i="5"/>
  <c r="F6" i="5"/>
  <c r="G6" i="5"/>
  <c r="H6" i="5"/>
  <c r="L6" i="5"/>
  <c r="M6" i="5"/>
  <c r="N6" i="5"/>
  <c r="R6" i="5"/>
  <c r="S6" i="5"/>
  <c r="T6" i="5"/>
  <c r="T35" i="5" s="1"/>
  <c r="U6" i="5"/>
  <c r="V6" i="5"/>
  <c r="W6" i="5"/>
  <c r="X6" i="5"/>
  <c r="X35" i="5" s="1"/>
  <c r="Y6" i="5"/>
  <c r="Z6" i="5"/>
  <c r="AA6" i="5"/>
  <c r="AB6" i="5"/>
  <c r="AB35" i="5" s="1"/>
  <c r="AC6" i="5"/>
  <c r="AM6" i="5"/>
  <c r="AN6" i="5"/>
  <c r="AO6" i="5"/>
  <c r="AO35" i="5" s="1"/>
  <c r="AP6" i="5"/>
  <c r="AQ6" i="5"/>
  <c r="AR6" i="5"/>
  <c r="AS6" i="5"/>
  <c r="AT6" i="5"/>
  <c r="AU6" i="5"/>
  <c r="AV6" i="5"/>
  <c r="AW6" i="5"/>
  <c r="AX6" i="5"/>
  <c r="BN6" i="5"/>
  <c r="BO6" i="5"/>
  <c r="BP6" i="5"/>
  <c r="BT6" i="5"/>
  <c r="BU6" i="5"/>
  <c r="BV6" i="5"/>
  <c r="BW6" i="5"/>
  <c r="BX6" i="5"/>
  <c r="BY6" i="5"/>
  <c r="BZ6" i="5"/>
  <c r="CA6" i="5"/>
  <c r="CB6" i="5"/>
  <c r="CB35" i="5" l="1"/>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I28" i="6"/>
  <c r="D78" i="2"/>
  <c r="C28" i="4" l="1"/>
  <c r="E28" i="4"/>
  <c r="D28" i="4"/>
  <c r="F6" i="4"/>
  <c r="G6" i="4"/>
  <c r="H6" i="4"/>
  <c r="H36" i="4" s="1"/>
  <c r="I6" i="4"/>
  <c r="J6" i="4"/>
  <c r="K6" i="4"/>
  <c r="L6" i="4"/>
  <c r="M6" i="4"/>
  <c r="N6" i="4"/>
  <c r="O6" i="4"/>
  <c r="P6" i="4"/>
  <c r="Q6" i="4"/>
  <c r="R6" i="4"/>
  <c r="S6" i="4"/>
  <c r="T6" i="4"/>
  <c r="U6" i="4"/>
  <c r="V6" i="4"/>
  <c r="W6" i="4"/>
  <c r="X6" i="4"/>
  <c r="Y6" i="4"/>
  <c r="Z6" i="4"/>
  <c r="AA6" i="4"/>
  <c r="AB6" i="4"/>
  <c r="AC6" i="4"/>
  <c r="AD6" i="4"/>
  <c r="AE6" i="4"/>
  <c r="AF6" i="4"/>
  <c r="AG6" i="4"/>
  <c r="AH6" i="4"/>
  <c r="AI6" i="4"/>
  <c r="GJ6" i="4"/>
  <c r="GK6" i="4"/>
  <c r="GL6" i="4"/>
  <c r="GM6" i="4"/>
  <c r="GN6" i="4"/>
  <c r="GO6" i="4"/>
  <c r="GP6" i="4"/>
  <c r="GQ6" i="4"/>
  <c r="GR6" i="4"/>
  <c r="GS6" i="4"/>
  <c r="GT6" i="4"/>
  <c r="GU6" i="4"/>
  <c r="F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GJ28" i="4"/>
  <c r="GK28" i="4"/>
  <c r="GL28" i="4"/>
  <c r="GM28" i="4"/>
  <c r="GN28" i="4"/>
  <c r="GO28" i="4"/>
  <c r="GP28" i="4"/>
  <c r="GQ28" i="4"/>
  <c r="GR28" i="4"/>
  <c r="GT28" i="4"/>
  <c r="GU28" i="4"/>
  <c r="D5" i="2"/>
  <c r="I35" i="6"/>
  <c r="J28" i="6"/>
  <c r="K28" i="6"/>
  <c r="L28" i="6"/>
  <c r="L35" i="6" s="1"/>
  <c r="M28" i="6"/>
  <c r="N28" i="6"/>
  <c r="AA28" i="6"/>
  <c r="AA35" i="6" s="1"/>
  <c r="AB28" i="6"/>
  <c r="AB35" i="6" s="1"/>
  <c r="AC28" i="6"/>
  <c r="AD28" i="6"/>
  <c r="AE28" i="6"/>
  <c r="AE35" i="6" s="1"/>
  <c r="AF28" i="6"/>
  <c r="AF35" i="6" s="1"/>
  <c r="AJ28" i="6"/>
  <c r="AK28" i="6"/>
  <c r="AK35" i="6" s="1"/>
  <c r="AL28" i="6"/>
  <c r="AL35" i="6" s="1"/>
  <c r="AM28" i="6"/>
  <c r="AM35" i="6" s="1"/>
  <c r="AN28" i="6"/>
  <c r="AN35" i="6" s="1"/>
  <c r="AO28" i="6"/>
  <c r="AP28" i="6"/>
  <c r="AQ28" i="6"/>
  <c r="AQ35" i="6" s="1"/>
  <c r="AR28" i="6"/>
  <c r="AR35" i="6" s="1"/>
  <c r="D121" i="2" l="1"/>
  <c r="AP35" i="6"/>
  <c r="AJ35" i="6"/>
  <c r="AD35" i="6"/>
  <c r="N35" i="6"/>
  <c r="J35" i="6"/>
  <c r="AO35" i="6"/>
  <c r="AC35" i="6"/>
  <c r="M35" i="6"/>
  <c r="K35" i="6"/>
  <c r="GU36" i="4"/>
  <c r="GP36" i="4"/>
  <c r="GL36" i="4"/>
  <c r="AG36" i="4"/>
  <c r="AC36" i="4"/>
  <c r="Y36" i="4"/>
  <c r="U36" i="4"/>
  <c r="Q36" i="4"/>
  <c r="M36" i="4"/>
  <c r="I36" i="4"/>
  <c r="GT36" i="4"/>
  <c r="GO36" i="4"/>
  <c r="GK36" i="4"/>
  <c r="AF36" i="4"/>
  <c r="AB36" i="4"/>
  <c r="X36" i="4"/>
  <c r="T36" i="4"/>
  <c r="P36" i="4"/>
  <c r="L36" i="4"/>
  <c r="GS36" i="4"/>
  <c r="GR36" i="4"/>
  <c r="GN36" i="4"/>
  <c r="GJ36" i="4"/>
  <c r="AI36" i="4"/>
  <c r="AE36" i="4"/>
  <c r="AA36" i="4"/>
  <c r="W36" i="4"/>
  <c r="S36" i="4"/>
  <c r="O36" i="4"/>
  <c r="K36" i="4"/>
  <c r="G36" i="4"/>
  <c r="GQ36" i="4"/>
  <c r="GM36" i="4"/>
  <c r="AH36" i="4"/>
  <c r="AD36" i="4"/>
  <c r="Z36" i="4"/>
  <c r="V36" i="4"/>
  <c r="R36" i="4"/>
  <c r="N36" i="4"/>
  <c r="J36" i="4"/>
  <c r="F36" i="4"/>
  <c r="C6" i="6"/>
  <c r="C35" i="6" s="1"/>
  <c r="D6" i="4"/>
  <c r="E6" i="4"/>
  <c r="C28" i="5" l="1"/>
  <c r="D36" i="4"/>
  <c r="C6" i="5"/>
  <c r="E36" i="4"/>
  <c r="C6" i="4"/>
  <c r="C36" i="4" s="1"/>
  <c r="C35" i="5" l="1"/>
  <c r="G28" i="3"/>
  <c r="H28" i="3"/>
  <c r="I28" i="3"/>
  <c r="J28" i="3"/>
  <c r="K28" i="3"/>
  <c r="C28" i="3"/>
  <c r="I6" i="3"/>
  <c r="F6" i="3"/>
  <c r="F35" i="3" s="1"/>
  <c r="C6" i="3" l="1"/>
  <c r="C35" i="3" s="1"/>
  <c r="I35" i="3"/>
  <c r="D6" i="6"/>
  <c r="E6" i="6"/>
  <c r="E35" i="6" s="1"/>
  <c r="D35" i="6" l="1"/>
  <c r="D6" i="5" l="1"/>
  <c r="E28" i="5"/>
  <c r="D28" i="5"/>
  <c r="E6" i="5"/>
  <c r="E35" i="5" l="1"/>
  <c r="D35" i="5"/>
  <c r="D28" i="3"/>
  <c r="E28" i="3"/>
  <c r="E5" i="2"/>
  <c r="F78" i="2" l="1"/>
  <c r="E78" i="2"/>
  <c r="G6" i="3" l="1"/>
  <c r="G35" i="3" s="1"/>
  <c r="H6" i="3"/>
  <c r="H35" i="3" s="1"/>
  <c r="J6" i="3"/>
  <c r="J35" i="3" s="1"/>
  <c r="K6" i="3"/>
  <c r="K35" i="3" s="1"/>
  <c r="E6" i="3" l="1"/>
  <c r="E35" i="3" s="1"/>
  <c r="D6" i="3"/>
  <c r="D35" i="3" s="1"/>
  <c r="F5" i="2" l="1"/>
  <c r="E121" i="2" l="1"/>
  <c r="F121" i="2"/>
</calcChain>
</file>

<file path=xl/sharedStrings.xml><?xml version="1.0" encoding="utf-8"?>
<sst xmlns="http://schemas.openxmlformats.org/spreadsheetml/2006/main" count="929" uniqueCount="399">
  <si>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</si>
  <si>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</si>
  <si>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</si>
  <si>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</si>
  <si>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</si>
  <si>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</si>
  <si>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</si>
  <si>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</si>
  <si>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</si>
  <si>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</si>
  <si>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</si>
  <si>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</si>
  <si>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</si>
  <si>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</si>
  <si>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</si>
  <si>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</si>
  <si>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</si>
  <si>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</si>
  <si>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</si>
  <si>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</si>
  <si>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</si>
  <si>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</si>
  <si>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</si>
  <si>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</si>
  <si>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</si>
  <si>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</si>
  <si>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</si>
  <si>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</si>
  <si>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</si>
  <si>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</si>
  <si>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</si>
  <si>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</si>
  <si>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</si>
  <si>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</si>
  <si>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</si>
  <si>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</si>
  <si>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</si>
  <si>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</si>
  <si>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</si>
  <si>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</si>
  <si>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</si>
  <si>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</si>
  <si>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</si>
  <si>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</si>
  <si>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</si>
  <si>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</si>
  <si>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</si>
  <si>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</si>
  <si>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</si>
  <si>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</si>
  <si>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</si>
  <si>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</si>
  <si>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</si>
  <si>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</si>
  <si>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</si>
  <si>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</si>
  <si>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</si>
  <si>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</si>
  <si>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</si>
  <si>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</si>
  <si>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</si>
  <si>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</si>
  <si>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</si>
  <si>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</si>
  <si>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</si>
  <si>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</si>
  <si>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</si>
  <si>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</si>
  <si>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</si>
  <si>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</si>
  <si>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</si>
  <si>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</si>
  <si>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</si>
  <si>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</si>
  <si>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</si>
  <si>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</si>
  <si>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</si>
  <si>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</si>
  <si>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</si>
  <si>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</si>
  <si>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</si>
  <si>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</si>
  <si>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</si>
  <si>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</si>
  <si>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</si>
  <si>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</si>
  <si>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2.52</t>
  </si>
  <si>
    <t>2.54</t>
  </si>
  <si>
    <t>2.55</t>
  </si>
  <si>
    <t>2.56</t>
  </si>
  <si>
    <t>2.57</t>
  </si>
  <si>
    <t>2.60</t>
  </si>
  <si>
    <t>2.61</t>
  </si>
  <si>
    <t>3</t>
  </si>
  <si>
    <t>Субвенции</t>
  </si>
  <si>
    <t>3.1</t>
  </si>
  <si>
    <t>3.2</t>
  </si>
  <si>
    <t>3.3</t>
  </si>
  <si>
    <t>3.4</t>
  </si>
  <si>
    <t>3.5</t>
  </si>
  <si>
    <t>3.6</t>
  </si>
  <si>
    <t>3.7</t>
  </si>
  <si>
    <t>3.8</t>
  </si>
  <si>
    <t>3.9</t>
  </si>
  <si>
    <t>3.10</t>
  </si>
  <si>
    <t>3.11</t>
  </si>
  <si>
    <t>3.12</t>
  </si>
  <si>
    <t>3.13</t>
  </si>
  <si>
    <t>3.14</t>
  </si>
  <si>
    <t>3.15</t>
  </si>
  <si>
    <t>3.16</t>
  </si>
  <si>
    <t>3.17</t>
  </si>
  <si>
    <t>3.18</t>
  </si>
  <si>
    <t>3.19</t>
  </si>
  <si>
    <t>4</t>
  </si>
  <si>
    <t>4.1</t>
  </si>
  <si>
    <t>4.2</t>
  </si>
  <si>
    <t>4.3</t>
  </si>
  <si>
    <t>4.4</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</si>
  <si>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</si>
  <si>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</si>
  <si>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</si>
  <si>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</si>
  <si>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</si>
  <si>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</si>
  <si>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</si>
  <si>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</si>
  <si>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</si>
  <si>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</si>
  <si>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</si>
  <si>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</si>
  <si>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</si>
  <si>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</si>
  <si>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</si>
  <si>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</si>
  <si>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</si>
  <si>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</si>
  <si>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</si>
  <si>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</si>
  <si>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</si>
  <si>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</si>
  <si>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</si>
  <si>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</si>
  <si>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</si>
  <si>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</si>
  <si>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</si>
  <si>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</si>
  <si>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</si>
  <si>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</si>
  <si>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</si>
  <si>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</si>
  <si>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</si>
  <si>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</si>
  <si>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</si>
  <si>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</si>
  <si>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</si>
  <si>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</si>
  <si>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</si>
  <si>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</si>
  <si>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</si>
  <si>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</si>
  <si>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</si>
  <si>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</si>
  <si>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</si>
  <si>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</si>
  <si>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</si>
  <si>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</si>
  <si>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</si>
  <si>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</si>
  <si>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</si>
  <si>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Субсидии бюджетам городских округов на газификацию Заволжской территории г.Чебоксары</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</si>
  <si>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</si>
  <si>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</si>
  <si>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</si>
  <si>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</si>
  <si>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</si>
  <si>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</si>
  <si>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</si>
  <si>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</si>
  <si>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</si>
  <si>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</si>
  <si>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</si>
  <si>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</si>
  <si>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</si>
  <si>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</si>
  <si>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</si>
  <si>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</si>
  <si>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</si>
  <si>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</si>
  <si>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</si>
  <si>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</si>
  <si>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</si>
  <si>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</si>
  <si>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</si>
  <si>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</si>
  <si>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</si>
  <si>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</si>
  <si>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</si>
  <si>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</si>
  <si>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</si>
  <si>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</si>
  <si>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</si>
  <si>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</si>
  <si>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</si>
  <si>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</si>
  <si>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</si>
  <si>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</si>
  <si>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</si>
  <si>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</si>
  <si>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</si>
  <si>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</si>
  <si>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</si>
  <si>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</si>
  <si>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</si>
  <si>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</si>
  <si>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</si>
  <si>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</si>
  <si>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</si>
  <si>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</si>
  <si>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</si>
  <si>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</si>
  <si>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</si>
  <si>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</si>
  <si>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</si>
  <si>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</si>
  <si>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</si>
  <si>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</si>
  <si>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</si>
  <si>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</si>
  <si>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</si>
  <si>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831 0409 Ч210314220 522</t>
  </si>
  <si>
    <t>874 0702 Ц71E250970 521</t>
  </si>
  <si>
    <t>867 1102 Ц510219820 521</t>
  </si>
  <si>
    <t>857 0801 Ц41A15519I 521</t>
  </si>
  <si>
    <t>857 0703 Ц410619270 521</t>
  </si>
  <si>
    <t>857 0801 Ц411515340 521</t>
  </si>
  <si>
    <t>857 0801 Ц411519830 521</t>
  </si>
  <si>
    <t>832 0503 A51F255550 523</t>
  </si>
  <si>
    <t>867 1102 Ц51P554957 522</t>
  </si>
  <si>
    <t>832 0505 A51F254240 521</t>
  </si>
  <si>
    <t>882 0503 A6202R5762 521</t>
  </si>
  <si>
    <t>874 0701 Ц710311660 521</t>
  </si>
  <si>
    <t>874 0702 Ц7114R3040 521</t>
  </si>
  <si>
    <t xml:space="preserve">857 0801 Ц4115R4670 521 </t>
  </si>
  <si>
    <t xml:space="preserve">832 0503 А510215420 523 </t>
  </si>
  <si>
    <t xml:space="preserve">857 0801 Ц411515450 521 </t>
  </si>
  <si>
    <t xml:space="preserve">850 0605 Ч36G152420 521 </t>
  </si>
  <si>
    <t>832 0502 A110215670 521</t>
  </si>
  <si>
    <t>874 0702 Ц7402R2550 521</t>
  </si>
  <si>
    <t xml:space="preserve">882 0412 A620115330 521 </t>
  </si>
  <si>
    <t>832 0502 A12011A010 521</t>
  </si>
  <si>
    <t>857 0503 Ц4115R2990 521</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</si>
  <si>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</si>
  <si>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832 0505 A51F254240 540 </t>
  </si>
  <si>
    <t>4.8</t>
  </si>
  <si>
    <t>4.10</t>
  </si>
  <si>
    <t>4.11</t>
  </si>
  <si>
    <t>4.12</t>
  </si>
  <si>
    <t>4.14</t>
  </si>
  <si>
    <t>Реализация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</si>
  <si>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3.22</t>
  </si>
  <si>
    <t>882 0503 A62035002F 540</t>
  </si>
  <si>
    <t>Иные межбюджетные трансферты бюджетам городских округов на проведение капитального ремонта многоквартирных домов</t>
  </si>
  <si>
    <t>План по закону о бюджете первоначальный</t>
  </si>
  <si>
    <t>План по закону о бюджете уточненный</t>
  </si>
  <si>
    <t>Исполнено за отчетный год</t>
  </si>
  <si>
    <t xml:space="preserve">Субсидии на реализацию мероприятий по стимулированию программ развития жилищного строительства (в рамках регионального проекта «Жилье») </t>
  </si>
  <si>
    <t xml:space="preserve">Субсидии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
</t>
  </si>
  <si>
    <t>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модернизации инфраструктуры)</t>
  </si>
  <si>
    <t>Иные межбюджетные трансферты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t>
  </si>
  <si>
    <t>Иные межбюджетные трансферты на реализацию проектов, направленных на благоустройство и развитие территорий населенных пунктов Чувашской Республики, за счет дотации на поддержку мер по обеспечению сбалансированности бюджетов за счет средств резервного фонда Правительства Российской Федерации</t>
  </si>
  <si>
    <t>832 0501 A110300820 540</t>
  </si>
  <si>
    <t>2.10</t>
  </si>
  <si>
    <t>Исполнено за отчетный период</t>
  </si>
  <si>
    <t xml:space="preserve">831 0409 Ч21R153933 540         </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</si>
  <si>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</si>
  <si>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t>
  </si>
  <si>
    <t>831 0408 Ч220101040 530</t>
  </si>
  <si>
    <t>Субсидии на обеспечение мероприятий по модернизации систем коммунальной инфраструктуры</t>
  </si>
  <si>
    <t>Субсидии на строительство и реконструкцию объектов водоотведения и очистки бытовых сточных вод</t>
  </si>
  <si>
    <t xml:space="preserve">Субсидии на строительство и реконструкцию (модернизацию)  объектов питьевого водоснабжения и водоподготовки </t>
  </si>
  <si>
    <t>Субсидии на газоснабжение жилых домов в микрорайоне индивидуальной жилой застройки территории ОПХ "Хмелеводческое" в г. Цивильск Чувашской Республики"</t>
  </si>
  <si>
    <t>832 0502 A140219450 522</t>
  </si>
  <si>
    <t>Субсидии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t>
  </si>
  <si>
    <t>832 0502 Ч16021A681 522</t>
  </si>
  <si>
    <t xml:space="preserve">Субсидии бюджетам городских округов на реализацию комплекса мероприятий по благоустройству дворовых территорий </t>
  </si>
  <si>
    <t>832 0503 A510215420 523</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</si>
  <si>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</si>
  <si>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</si>
  <si>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833 0505 A110317740 530</t>
  </si>
  <si>
    <t>840 0412 Ц4403R3840 522</t>
  </si>
  <si>
    <t xml:space="preserve">Субсидии на строительство и реконструкцию (модернизацию) очистных сооружений централизованных систем водоотведения </t>
  </si>
  <si>
    <t>Субсидии бюджетам муниципальных районов на модернизацию муниципальных детских школ искусств по видам искусств путём их капитального ремонта в рамках поддержки отрасли культуры</t>
  </si>
  <si>
    <t>857 0703 Ц41A15519T 521</t>
  </si>
  <si>
    <t xml:space="preserve">Субсидии на модернизацию муниципальных детских школ искусств по видам искусств путем их реконструкции в рамках поддержки отрасли культуры </t>
  </si>
  <si>
    <t>Субсидии бюджетам городских округов на 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t>
  </si>
  <si>
    <t>857 0801 Ц410118380 521</t>
  </si>
  <si>
    <t>Субсидии на создание и модернизацию учреждений культурно-досугового типа в сельской местности, включая строительство, реконструкцию</t>
  </si>
  <si>
    <t>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</si>
  <si>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857 0801 Ц41A255194 521</t>
  </si>
  <si>
    <t>Субсидии на строительство объекта "Плавательный бассейн в с. Аликово Аликовского района Чувашской Республики"</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</si>
  <si>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</si>
  <si>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867 1103 Ц520311420 521</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</si>
  <si>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</si>
  <si>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 xml:space="preserve">Субсидии на строительство (приобретение), реконструкцию объектов капитального строительства образовательных организаций </t>
  </si>
  <si>
    <t>874 0701 Ц711615976 522</t>
  </si>
  <si>
    <t>874 0702 Ц710311660 521</t>
  </si>
  <si>
    <t>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t>
  </si>
  <si>
    <t xml:space="preserve">Субсидии на строительство (приобретение) и реконструкцию зданий государственных общеобразовательных организаций Чувашской Республики, муниципальных общеобразовательных организаций </t>
  </si>
  <si>
    <t xml:space="preserve">Субсидии бюджетам МР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 </t>
  </si>
  <si>
    <t>Субсидии бюджетам ГО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t>
  </si>
  <si>
    <t xml:space="preserve">874 0702 Ц74E155209 522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</si>
  <si>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</si>
  <si>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</si>
  <si>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Субвенции бюджетам муниципальных районов и бюджетам городских округов на выплату компенсации затрат на получение обучающимися начального общего, основного общего, среднего общего образования в форме семейного образования</t>
  </si>
  <si>
    <t>Субсидии бюджетам муниципальных районов на реализацию комплекса мероприятий по борьбе с распространением борщевика Сосновского на территории Чувашской Республики</t>
  </si>
  <si>
    <t>882 0405 Ц9И0916810 521</t>
  </si>
  <si>
    <t>892 1403 Ч41041A720 521</t>
  </si>
  <si>
    <t xml:space="preserve">Субсидии на реализацию проектов комплексного развития сельских территорий или сельских агломераций (в части строительства (реконструкции) объектов социальной и инженерной инфраструктуры) </t>
  </si>
  <si>
    <t>Субсидии на строительство и реконструкцию (модернизацию) очистных сооружений централизованных систем водоотведения</t>
  </si>
  <si>
    <t xml:space="preserve">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</si>
  <si>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Cубсидии бюджетам  городских округов на укрепление материально-технической базы муниципальных образовательных организаций (в части приобретения оборудования в (пищеблоков) для общеобразовательных организаций</t>
  </si>
  <si>
    <t xml:space="preserve">Cубсидии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приобретения учебной мебели для  учащихся начального звена) </t>
  </si>
  <si>
    <t xml:space="preserve">Субвенции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 </t>
  </si>
  <si>
    <t>Укрепление материально-технической базы муниципальных образовательных организаций</t>
  </si>
  <si>
    <t>874 0702 Ц713000860 521</t>
  </si>
  <si>
    <t>874 0702 Ц740300120 522</t>
  </si>
  <si>
    <t>2.11</t>
  </si>
  <si>
    <t>2.12</t>
  </si>
  <si>
    <t>2.14</t>
  </si>
  <si>
    <t>2.16</t>
  </si>
  <si>
    <t>2.19</t>
  </si>
  <si>
    <t>2.20</t>
  </si>
  <si>
    <t>2.21</t>
  </si>
  <si>
    <t>2.26</t>
  </si>
  <si>
    <t>2.28</t>
  </si>
  <si>
    <t>2.29</t>
  </si>
  <si>
    <t>2.30</t>
  </si>
  <si>
    <t>2.31</t>
  </si>
  <si>
    <t>2.32</t>
  </si>
  <si>
    <t>2.33</t>
  </si>
  <si>
    <t>2.34</t>
  </si>
  <si>
    <t>2.35</t>
  </si>
  <si>
    <t>2.37</t>
  </si>
  <si>
    <t>2.38</t>
  </si>
  <si>
    <t>2.40</t>
  </si>
  <si>
    <t>2.41</t>
  </si>
  <si>
    <t>2.42</t>
  </si>
  <si>
    <t>2.44</t>
  </si>
  <si>
    <t>2.45</t>
  </si>
  <si>
    <t>2.46</t>
  </si>
  <si>
    <t>2.48</t>
  </si>
  <si>
    <t>2.49</t>
  </si>
  <si>
    <t>2.51</t>
  </si>
  <si>
    <t>2.53</t>
  </si>
  <si>
    <t>2.58</t>
  </si>
  <si>
    <t>2.59</t>
  </si>
  <si>
    <t>2.62</t>
  </si>
  <si>
    <t>2.64</t>
  </si>
  <si>
    <t>2.63</t>
  </si>
  <si>
    <t>2.65</t>
  </si>
  <si>
    <t>2.66</t>
  </si>
  <si>
    <t>3.20</t>
  </si>
  <si>
    <t>3.21</t>
  </si>
  <si>
    <t>3.23</t>
  </si>
  <si>
    <t>3.24</t>
  </si>
  <si>
    <t>3.25</t>
  </si>
  <si>
    <t>4.5</t>
  </si>
  <si>
    <t>4.9</t>
  </si>
  <si>
    <t>4.13</t>
  </si>
  <si>
    <t>Проведение неотложных аварийно-восстановительных работ в многоквартирном жилом доме по адресу: Чувашская Республика, г. Канаш, ул. Разина, дом 10 за счет средств резервного фонда Кабинета Министров Чувашской Республики</t>
  </si>
  <si>
    <t>832 0501 A11030124R 540</t>
  </si>
  <si>
    <t xml:space="preserve">Сведения о предоставлении из бюджета субъекта Российской Федерации дотаций муниципальным районам (городским округам) за I полугодие 2021 год </t>
  </si>
  <si>
    <t>Сведения о предоставленных из республиканского бюджета Чувашской Республики межбюджетных трансфертов местным бюджетам I полугодие 2021 года</t>
  </si>
  <si>
    <t>Сведения о предоставлении из бюджета субъекта Российской Федерации субсидий муниципальным районам (городским округам) за I полугодие 2021 год</t>
  </si>
  <si>
    <t>Сведения о предоставлении из бюджета субъекта Российской Федерации субвенций муниципальным районам (городским округам) за I полугодие 2021 года</t>
  </si>
  <si>
    <t>Cубсидии бюджетам муниципальных районов на укрепление материально-технической базы муниципальных образовательных организаций</t>
  </si>
  <si>
    <t>Иные межбюджетные трансферты на проведение неотложных аварийно-восстановительных работ в многоквартирном жилом доме по адресу: Чувашская Республика, г. Канаш, ул. Разина, дом 10 за счет средств резервного фонда Кабинета Министров Чувашской Республики</t>
  </si>
  <si>
    <t>850 0602 Ч37G650132 522  850 0602 Ч37G650133 522  850 0602 Ч37G650136 522</t>
  </si>
  <si>
    <t>857 0703 Ц41A15519V 522  857 0703 Ц41A15519W 522</t>
  </si>
  <si>
    <t xml:space="preserve">857 0801 Ц411500360 522   857 0801 Ц411500530 522 </t>
  </si>
  <si>
    <t>874 0702 Ц74E152301 522  874 0702 Ц74E152302 522</t>
  </si>
  <si>
    <t>832 0409 A21F15021Д 522  832 0409 A21F15021Е 522 832 0409 A21F15021Ж 522 832 0502 A21F15021Т 522</t>
  </si>
  <si>
    <t xml:space="preserve">832 0501 А21F367483 522   832 0501 A21F367484 522 </t>
  </si>
  <si>
    <t>832 0502 A110100330 522    832 0502 A110109505 522   832 0502 A110109605 522</t>
  </si>
  <si>
    <t>831 0409 Ч21R153933 521  831 0409 Ч21R153933 522</t>
  </si>
  <si>
    <t>832 0502 A140119132 522   832 0502 A140119133 522   832 0502 A140119134 522   832 0502 A140119135 522   832 0502 A140119136 522</t>
  </si>
  <si>
    <t xml:space="preserve">832 0502 A6201R5764 522  832 0502 A6201R5765 522 </t>
  </si>
  <si>
    <t xml:space="preserve">832 0409 A510216570 523   832 1403 A510216570 523   882 0409 A620116570 523   882 1403 A620116570 523 </t>
  </si>
  <si>
    <t xml:space="preserve">856 0104 Ц7Э0111990 530  874 0104 Ц7Э0111990 530 </t>
  </si>
  <si>
    <t>832 1004 A2201R0820 530  832 1004 A22011A820 530</t>
  </si>
  <si>
    <t>832 0502 A120200320 522  832 0502 А120200461 522   832 0502 А120200462 522   832 0502 А120200463 522   832 0502 А120218541 522   832 0502 A120215170 522   832 0502 А120218941 522   832 0502 А120218942 522</t>
  </si>
  <si>
    <t>832 0502 А130200170 522   832 0502 A130200180 522  832 0502 A130200310 522  832 0502 А130200311 522  832 0502 A13G552431 522  832 0502 A13G552432 522  832 0502 A130200171 522  832 0502 A130200181 522  832 0502 A130200230 522  832 0502 A130200231 522  832 0502 A130200232 522  832 0502 A120201240 522  832 0502 A130200250 522  832 0502 A120201250 522  832 0502 A130200280 522  832 0502 A130200281 522</t>
  </si>
  <si>
    <t>867 1102 Ц510215381 522   867 1102 Ц510215384 522  867 1102 Ц510215385 522  867 1102 Ц510215386 522   867 1102 Ц510215388 522  867 1102 Ц510215389 522  867 1102 Ц51021538Б 522  867 1102 Ц510215700 522</t>
  </si>
  <si>
    <t xml:space="preserve">874 0701 Ц711511660 521  874 0702 Ц711511660 521  874 0703 Ц711511660 521 </t>
  </si>
  <si>
    <t>874 0701 Ц713000860 521  874 0702 Ц713000860 521  874 0703 Ц713000860 521</t>
  </si>
  <si>
    <t>875 0701 Ц71P252323 522 875 0701 Ц71P252324 522 874 0701 Ц71P25232E 522 874 0701 Ц71P25232G 522   874 0701 Ц71P25232I 522   874 0701 Ц71P25232N 522   874 0701 Ц71P25232В 522   874 0701 Ц71P25232С 522  874 0701 Ц71P25232D 522</t>
  </si>
  <si>
    <t>Сведения о предоставлении из бюджета субъекта Российской Федерации иных межбюджетных трансфертов муниципальным районам (городским округам)        за I полугодие 2021 года</t>
  </si>
  <si>
    <t>(тыс.рублей)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</si>
</sst>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7"/>
      <name val="Times New Roman"/>
      <family val="1"/>
      <charset val="204"/>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93">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24" fillId="30" borderId="2" xfId="8" applyNumberFormat="1" applyFont="1" applyFill="1" applyBorder="1" applyAlignment="1">
      <alignment horizontal="justify"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4" fillId="0" borderId="0" xfId="8" applyFont="1" applyFill="1" applyAlignment="1">
      <alignment horizontal="left" vertical="center" wrapText="1"/>
    </xf>
    <xf numFmtId="0" fontId="24" fillId="0" borderId="0" xfId="8" applyFont="1" applyFill="1" applyAlignment="1">
      <alignment horizontal="center" vertical="center" wrapText="1"/>
    </xf>
    <xf numFmtId="0" fontId="28" fillId="0" borderId="2" xfId="8" applyFont="1" applyFill="1" applyBorder="1" applyAlignment="1">
      <alignment horizontal="center" vertical="center" wrapText="1"/>
    </xf>
    <xf numFmtId="164" fontId="38" fillId="30" borderId="0" xfId="0" applyNumberFormat="1" applyFont="1" applyFill="1" applyBorder="1" applyAlignment="1">
      <alignment vertical="center" wrapText="1"/>
    </xf>
    <xf numFmtId="164" fontId="13" fillId="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5" fillId="30" borderId="3" xfId="0" applyNumberFormat="1" applyFont="1" applyFill="1" applyBorder="1" applyAlignment="1">
      <alignment vertical="center" wrapText="1"/>
    </xf>
    <xf numFmtId="0" fontId="26" fillId="0" borderId="0" xfId="8" applyFont="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2" xfId="0" applyNumberFormat="1" applyFont="1" applyFill="1" applyBorder="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164" fontId="15" fillId="30" borderId="3" xfId="0" applyNumberFormat="1" applyFont="1" applyFill="1" applyBorder="1" applyAlignment="1">
      <alignment horizontal="right"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9" fillId="30" borderId="2"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tabSelected="1" zoomScale="80" zoomScaleNormal="80" zoomScaleSheetLayoutView="100" workbookViewId="0">
      <selection activeCell="B3" sqref="B3"/>
    </sheetView>
  </sheetViews>
  <sheetFormatPr defaultColWidth="29.54296875" defaultRowHeight="13"/>
  <cols>
    <col min="1" max="1" width="6.1796875" style="10" customWidth="1"/>
    <col min="2" max="2" width="88.453125" style="10" customWidth="1"/>
    <col min="3" max="3" width="32" style="10" customWidth="1"/>
    <col min="4" max="5" width="19.26953125" style="62" customWidth="1"/>
    <col min="6" max="6" width="23.7265625" style="62" customWidth="1"/>
    <col min="7" max="16384" width="29.54296875" style="11"/>
  </cols>
  <sheetData>
    <row r="1" spans="1:6" ht="23.25" customHeight="1">
      <c r="F1" s="70"/>
    </row>
    <row r="2" spans="1:6" s="12" customFormat="1" ht="58.5" customHeight="1">
      <c r="A2" s="77" t="s">
        <v>373</v>
      </c>
      <c r="B2" s="77"/>
      <c r="C2" s="77"/>
      <c r="D2" s="77"/>
      <c r="E2" s="77"/>
      <c r="F2" s="77"/>
    </row>
    <row r="3" spans="1:6" s="12" customFormat="1" ht="19.5" customHeight="1">
      <c r="A3" s="13"/>
      <c r="B3" s="13"/>
      <c r="C3" s="13"/>
      <c r="D3" s="63"/>
      <c r="E3" s="63"/>
      <c r="F3" s="71" t="s">
        <v>51</v>
      </c>
    </row>
    <row r="4" spans="1:6" s="16" customFormat="1" ht="72" customHeight="1">
      <c r="A4" s="14" t="s">
        <v>52</v>
      </c>
      <c r="B4" s="15" t="s">
        <v>53</v>
      </c>
      <c r="C4" s="15" t="s">
        <v>54</v>
      </c>
      <c r="D4" s="64" t="s">
        <v>263</v>
      </c>
      <c r="E4" s="64" t="s">
        <v>127</v>
      </c>
      <c r="F4" s="72" t="s">
        <v>273</v>
      </c>
    </row>
    <row r="5" spans="1:6" s="16" customFormat="1" ht="22.5" customHeight="1">
      <c r="A5" s="17">
        <v>1</v>
      </c>
      <c r="B5" s="18" t="s">
        <v>55</v>
      </c>
      <c r="C5" s="18"/>
      <c r="D5" s="65">
        <f>SUM(D7:D9)</f>
        <v>712252.5</v>
      </c>
      <c r="E5" s="65">
        <f>SUM(E7:E9)</f>
        <v>712252.5</v>
      </c>
      <c r="F5" s="65">
        <f>SUM(F7:F9)</f>
        <v>356126.39999999997</v>
      </c>
    </row>
    <row r="6" spans="1:6" s="16" customFormat="1" ht="15.5">
      <c r="A6" s="19"/>
      <c r="B6" s="20" t="s">
        <v>56</v>
      </c>
      <c r="C6" s="20"/>
      <c r="D6" s="66"/>
      <c r="E6" s="66"/>
      <c r="F6" s="66"/>
    </row>
    <row r="7" spans="1:6" s="16" customFormat="1" ht="54.75" customHeight="1">
      <c r="A7" s="19" t="s">
        <v>57</v>
      </c>
      <c r="B7" s="21" t="s">
        <v>191</v>
      </c>
      <c r="C7" s="20" t="s">
        <v>58</v>
      </c>
      <c r="D7" s="66">
        <v>683406.6</v>
      </c>
      <c r="E7" s="66">
        <v>683406.6</v>
      </c>
      <c r="F7" s="66">
        <v>341703.6</v>
      </c>
    </row>
    <row r="8" spans="1:6" s="23" customFormat="1" ht="55.5" customHeight="1">
      <c r="A8" s="19" t="s">
        <v>59</v>
      </c>
      <c r="B8" s="21" t="s">
        <v>190</v>
      </c>
      <c r="C8" s="22" t="s">
        <v>60</v>
      </c>
      <c r="D8" s="66">
        <v>28845.9</v>
      </c>
      <c r="E8" s="68">
        <v>28845.9</v>
      </c>
      <c r="F8" s="68">
        <v>14422.8</v>
      </c>
    </row>
    <row r="9" spans="1:6" s="23" customFormat="1" ht="15.5">
      <c r="A9" s="19"/>
      <c r="B9" s="21"/>
      <c r="C9" s="22"/>
      <c r="D9" s="67"/>
      <c r="E9" s="68"/>
      <c r="F9" s="68"/>
    </row>
    <row r="10" spans="1:6" s="16" customFormat="1" ht="27.75" customHeight="1">
      <c r="A10" s="17" t="s">
        <v>61</v>
      </c>
      <c r="B10" s="18" t="s">
        <v>62</v>
      </c>
      <c r="C10" s="18"/>
      <c r="D10" s="65">
        <f>SUM(D12:D77)</f>
        <v>7746293.9999999991</v>
      </c>
      <c r="E10" s="65">
        <f>SUM(E12:E77)</f>
        <v>11948630.499999998</v>
      </c>
      <c r="F10" s="65">
        <f>SUM(F12:F77)</f>
        <v>2261079.2999999998</v>
      </c>
    </row>
    <row r="11" spans="1:6" s="23" customFormat="1" ht="15.5">
      <c r="A11" s="19"/>
      <c r="B11" s="20" t="s">
        <v>56</v>
      </c>
      <c r="C11" s="20"/>
      <c r="D11" s="66"/>
      <c r="E11" s="66"/>
      <c r="F11" s="66"/>
    </row>
    <row r="12" spans="1:6" s="16" customFormat="1" ht="59.25" customHeight="1">
      <c r="A12" s="19" t="s">
        <v>63</v>
      </c>
      <c r="B12" s="21" t="s">
        <v>140</v>
      </c>
      <c r="C12" s="20" t="s">
        <v>219</v>
      </c>
      <c r="D12" s="66">
        <v>80000</v>
      </c>
      <c r="E12" s="66">
        <v>80000</v>
      </c>
      <c r="F12" s="66">
        <v>9375.7000000000007</v>
      </c>
    </row>
    <row r="13" spans="1:6" s="23" customFormat="1" ht="57.75" customHeight="1">
      <c r="A13" s="19" t="s">
        <v>64</v>
      </c>
      <c r="B13" s="21" t="s">
        <v>174</v>
      </c>
      <c r="C13" s="20" t="s">
        <v>220</v>
      </c>
      <c r="D13" s="66">
        <v>165000</v>
      </c>
      <c r="E13" s="66">
        <v>296308.7</v>
      </c>
      <c r="F13" s="66">
        <v>36941.199999999997</v>
      </c>
    </row>
    <row r="14" spans="1:6" s="16" customFormat="1" ht="52.5" customHeight="1">
      <c r="A14" s="19" t="s">
        <v>65</v>
      </c>
      <c r="B14" s="21" t="s">
        <v>175</v>
      </c>
      <c r="C14" s="20" t="s">
        <v>221</v>
      </c>
      <c r="D14" s="66">
        <v>335000</v>
      </c>
      <c r="E14" s="66">
        <v>324315.2</v>
      </c>
      <c r="F14" s="66">
        <v>194935.9</v>
      </c>
    </row>
    <row r="15" spans="1:6" s="16" customFormat="1" ht="54.75" customHeight="1">
      <c r="A15" s="19" t="s">
        <v>66</v>
      </c>
      <c r="B15" s="21" t="s">
        <v>176</v>
      </c>
      <c r="C15" s="20" t="s">
        <v>222</v>
      </c>
      <c r="D15" s="66">
        <v>116030</v>
      </c>
      <c r="E15" s="66">
        <v>117982.3</v>
      </c>
      <c r="F15" s="66">
        <v>7765.8</v>
      </c>
    </row>
    <row r="16" spans="1:6" s="16" customFormat="1" ht="52.5" customHeight="1">
      <c r="A16" s="19" t="s">
        <v>67</v>
      </c>
      <c r="B16" s="21" t="s">
        <v>143</v>
      </c>
      <c r="C16" s="20" t="s">
        <v>223</v>
      </c>
      <c r="D16" s="66">
        <v>90000</v>
      </c>
      <c r="E16" s="66">
        <v>90000</v>
      </c>
      <c r="F16" s="66">
        <v>63275.1</v>
      </c>
    </row>
    <row r="17" spans="1:6" s="16" customFormat="1" ht="51.75" customHeight="1">
      <c r="A17" s="19" t="s">
        <v>68</v>
      </c>
      <c r="B17" s="21" t="s">
        <v>144</v>
      </c>
      <c r="C17" s="20" t="s">
        <v>224</v>
      </c>
      <c r="D17" s="66">
        <v>100000</v>
      </c>
      <c r="E17" s="66">
        <v>117781.4</v>
      </c>
      <c r="F17" s="66">
        <v>6427.5</v>
      </c>
    </row>
    <row r="18" spans="1:6" s="16" customFormat="1" ht="66" customHeight="1">
      <c r="A18" s="19" t="s">
        <v>69</v>
      </c>
      <c r="B18" s="21" t="s">
        <v>177</v>
      </c>
      <c r="C18" s="20" t="s">
        <v>385</v>
      </c>
      <c r="D18" s="66">
        <v>553037.5</v>
      </c>
      <c r="E18" s="66">
        <v>577926.80000000005</v>
      </c>
      <c r="F18" s="66">
        <v>4109.3999999999996</v>
      </c>
    </row>
    <row r="19" spans="1:6" s="16" customFormat="1" ht="50.25" customHeight="1">
      <c r="A19" s="19" t="s">
        <v>70</v>
      </c>
      <c r="B19" s="21" t="s">
        <v>148</v>
      </c>
      <c r="C19" s="20" t="s">
        <v>230</v>
      </c>
      <c r="D19" s="66">
        <v>110000</v>
      </c>
      <c r="E19" s="66">
        <v>92218.6</v>
      </c>
      <c r="F19" s="66">
        <v>0</v>
      </c>
    </row>
    <row r="20" spans="1:6" s="16" customFormat="1" ht="78.75" customHeight="1">
      <c r="A20" s="19" t="s">
        <v>71</v>
      </c>
      <c r="B20" s="21" t="s">
        <v>149</v>
      </c>
      <c r="C20" s="20" t="s">
        <v>228</v>
      </c>
      <c r="D20" s="66">
        <v>37216.800000000003</v>
      </c>
      <c r="E20" s="66">
        <v>37216.800000000003</v>
      </c>
      <c r="F20" s="66">
        <v>18622</v>
      </c>
    </row>
    <row r="21" spans="1:6" s="16" customFormat="1" ht="68.25" customHeight="1">
      <c r="A21" s="19" t="s">
        <v>272</v>
      </c>
      <c r="B21" s="21" t="s">
        <v>266</v>
      </c>
      <c r="C21" s="20" t="s">
        <v>382</v>
      </c>
      <c r="D21" s="66">
        <v>0</v>
      </c>
      <c r="E21" s="66">
        <v>424083</v>
      </c>
      <c r="F21" s="66">
        <v>92981.1</v>
      </c>
    </row>
    <row r="22" spans="1:6" s="16" customFormat="1" ht="62">
      <c r="A22" s="19" t="s">
        <v>327</v>
      </c>
      <c r="B22" s="21" t="s">
        <v>159</v>
      </c>
      <c r="C22" s="20" t="s">
        <v>383</v>
      </c>
      <c r="D22" s="66">
        <v>0</v>
      </c>
      <c r="E22" s="66">
        <v>40700.6</v>
      </c>
      <c r="F22" s="66">
        <v>0</v>
      </c>
    </row>
    <row r="23" spans="1:6" s="16" customFormat="1" ht="31">
      <c r="A23" s="19" t="s">
        <v>328</v>
      </c>
      <c r="B23" s="21" t="s">
        <v>169</v>
      </c>
      <c r="C23" s="20" t="s">
        <v>247</v>
      </c>
      <c r="D23" s="66">
        <v>12878.4</v>
      </c>
      <c r="E23" s="66">
        <v>12878.4</v>
      </c>
      <c r="F23" s="66">
        <v>0</v>
      </c>
    </row>
    <row r="24" spans="1:6" s="16" customFormat="1" ht="46.5">
      <c r="A24" s="19" t="s">
        <v>72</v>
      </c>
      <c r="B24" s="21" t="s">
        <v>278</v>
      </c>
      <c r="C24" s="20" t="s">
        <v>384</v>
      </c>
      <c r="D24" s="66">
        <v>71096.100000000006</v>
      </c>
      <c r="E24" s="66">
        <v>71096.100000000006</v>
      </c>
      <c r="F24" s="66">
        <v>0</v>
      </c>
    </row>
    <row r="25" spans="1:6" s="16" customFormat="1" ht="31">
      <c r="A25" s="19" t="s">
        <v>329</v>
      </c>
      <c r="B25" s="21" t="s">
        <v>173</v>
      </c>
      <c r="C25" s="20" t="s">
        <v>250</v>
      </c>
      <c r="D25" s="66">
        <v>100000</v>
      </c>
      <c r="E25" s="66">
        <v>103016.4</v>
      </c>
      <c r="F25" s="66">
        <v>0</v>
      </c>
    </row>
    <row r="26" spans="1:6" s="16" customFormat="1" ht="133.5" customHeight="1">
      <c r="A26" s="19" t="s">
        <v>73</v>
      </c>
      <c r="B26" s="21" t="s">
        <v>279</v>
      </c>
      <c r="C26" s="20" t="s">
        <v>391</v>
      </c>
      <c r="D26" s="66">
        <v>76145.3</v>
      </c>
      <c r="E26" s="66">
        <v>91613.2</v>
      </c>
      <c r="F26" s="66">
        <v>5047.2</v>
      </c>
    </row>
    <row r="27" spans="1:6" s="16" customFormat="1" ht="261.75" customHeight="1">
      <c r="A27" s="19" t="s">
        <v>330</v>
      </c>
      <c r="B27" s="21" t="s">
        <v>280</v>
      </c>
      <c r="C27" s="20" t="s">
        <v>392</v>
      </c>
      <c r="D27" s="66">
        <v>123036.6</v>
      </c>
      <c r="E27" s="66">
        <v>313715.20000000001</v>
      </c>
      <c r="F27" s="66">
        <v>32605.9</v>
      </c>
    </row>
    <row r="28" spans="1:6" s="16" customFormat="1" ht="77.5">
      <c r="A28" s="19" t="s">
        <v>74</v>
      </c>
      <c r="B28" s="21" t="s">
        <v>170</v>
      </c>
      <c r="C28" s="20" t="s">
        <v>386</v>
      </c>
      <c r="D28" s="66">
        <v>131517.70000000001</v>
      </c>
      <c r="E28" s="66">
        <v>129712.2</v>
      </c>
      <c r="F28" s="66">
        <v>0</v>
      </c>
    </row>
    <row r="29" spans="1:6" s="16" customFormat="1" ht="31">
      <c r="A29" s="19" t="s">
        <v>75</v>
      </c>
      <c r="B29" s="21" t="s">
        <v>281</v>
      </c>
      <c r="C29" s="20" t="s">
        <v>282</v>
      </c>
      <c r="D29" s="66">
        <v>0</v>
      </c>
      <c r="E29" s="66">
        <v>4068.3</v>
      </c>
      <c r="F29" s="66">
        <v>3936.4</v>
      </c>
    </row>
    <row r="30" spans="1:6" s="16" customFormat="1" ht="46.5">
      <c r="A30" s="19" t="s">
        <v>331</v>
      </c>
      <c r="B30" s="21" t="s">
        <v>283</v>
      </c>
      <c r="C30" s="20" t="s">
        <v>284</v>
      </c>
      <c r="D30" s="66">
        <v>120000</v>
      </c>
      <c r="E30" s="66">
        <v>120000</v>
      </c>
      <c r="F30" s="66">
        <v>0</v>
      </c>
    </row>
    <row r="31" spans="1:6" s="16" customFormat="1" ht="46.5">
      <c r="A31" s="19" t="s">
        <v>332</v>
      </c>
      <c r="B31" s="21" t="s">
        <v>318</v>
      </c>
      <c r="C31" s="20" t="s">
        <v>387</v>
      </c>
      <c r="D31" s="66">
        <v>40030.400000000001</v>
      </c>
      <c r="E31" s="66">
        <v>14247.9</v>
      </c>
      <c r="F31" s="66">
        <v>0</v>
      </c>
    </row>
    <row r="32" spans="1:6" s="16" customFormat="1" ht="31">
      <c r="A32" s="19" t="s">
        <v>333</v>
      </c>
      <c r="B32" s="21" t="s">
        <v>165</v>
      </c>
      <c r="C32" s="20" t="s">
        <v>244</v>
      </c>
      <c r="D32" s="66">
        <v>0</v>
      </c>
      <c r="E32" s="66">
        <v>1000000</v>
      </c>
      <c r="F32" s="66">
        <v>14453.8</v>
      </c>
    </row>
    <row r="33" spans="1:6" s="16" customFormat="1" ht="31">
      <c r="A33" s="19" t="s">
        <v>76</v>
      </c>
      <c r="B33" s="21" t="s">
        <v>285</v>
      </c>
      <c r="C33" s="20" t="s">
        <v>286</v>
      </c>
      <c r="D33" s="66">
        <v>0</v>
      </c>
      <c r="E33" s="66">
        <v>23445.3</v>
      </c>
      <c r="F33" s="66">
        <v>2726.2</v>
      </c>
    </row>
    <row r="34" spans="1:6" s="16" customFormat="1" ht="31">
      <c r="A34" s="19" t="s">
        <v>77</v>
      </c>
      <c r="B34" s="21" t="s">
        <v>287</v>
      </c>
      <c r="C34" s="20" t="s">
        <v>237</v>
      </c>
      <c r="D34" s="66">
        <v>319231</v>
      </c>
      <c r="E34" s="66">
        <v>337657</v>
      </c>
      <c r="F34" s="66">
        <v>25618.6</v>
      </c>
    </row>
    <row r="35" spans="1:6" s="16" customFormat="1" ht="62">
      <c r="A35" s="19" t="s">
        <v>78</v>
      </c>
      <c r="B35" s="21" t="s">
        <v>160</v>
      </c>
      <c r="C35" s="20" t="s">
        <v>239</v>
      </c>
      <c r="D35" s="66">
        <v>14088.5</v>
      </c>
      <c r="E35" s="66">
        <v>70805.5</v>
      </c>
      <c r="F35" s="66">
        <v>0</v>
      </c>
    </row>
    <row r="36" spans="1:6" s="16" customFormat="1" ht="46.5">
      <c r="A36" s="19" t="s">
        <v>79</v>
      </c>
      <c r="B36" s="21" t="s">
        <v>150</v>
      </c>
      <c r="C36" s="20" t="s">
        <v>225</v>
      </c>
      <c r="D36" s="66">
        <v>441031.8</v>
      </c>
      <c r="E36" s="66">
        <v>441031.8</v>
      </c>
      <c r="F36" s="66">
        <v>440500</v>
      </c>
    </row>
    <row r="37" spans="1:6" s="16" customFormat="1" ht="62">
      <c r="A37" s="19" t="s">
        <v>334</v>
      </c>
      <c r="B37" s="21" t="s">
        <v>171</v>
      </c>
      <c r="C37" s="20" t="s">
        <v>388</v>
      </c>
      <c r="D37" s="68">
        <v>410800</v>
      </c>
      <c r="E37" s="68">
        <v>482069.1</v>
      </c>
      <c r="F37" s="66">
        <v>29039</v>
      </c>
    </row>
    <row r="38" spans="1:6" s="16" customFormat="1" ht="46.5">
      <c r="A38" s="19" t="s">
        <v>80</v>
      </c>
      <c r="B38" s="21" t="s">
        <v>156</v>
      </c>
      <c r="C38" s="20" t="s">
        <v>290</v>
      </c>
      <c r="D38" s="66">
        <v>766009</v>
      </c>
      <c r="E38" s="66">
        <v>766009</v>
      </c>
      <c r="F38" s="66">
        <v>31153.4</v>
      </c>
    </row>
    <row r="39" spans="1:6" s="16" customFormat="1" ht="31">
      <c r="A39" s="19" t="s">
        <v>335</v>
      </c>
      <c r="B39" s="21" t="s">
        <v>151</v>
      </c>
      <c r="C39" s="20" t="s">
        <v>227</v>
      </c>
      <c r="D39" s="66">
        <v>4698</v>
      </c>
      <c r="E39" s="66">
        <v>4698</v>
      </c>
      <c r="F39" s="66">
        <v>0</v>
      </c>
    </row>
    <row r="40" spans="1:6" s="16" customFormat="1" ht="46.5">
      <c r="A40" s="19" t="s">
        <v>336</v>
      </c>
      <c r="B40" s="21" t="s">
        <v>291</v>
      </c>
      <c r="C40" s="20" t="s">
        <v>378</v>
      </c>
      <c r="D40" s="66">
        <v>248860.6</v>
      </c>
      <c r="E40" s="66">
        <v>36408.199999999997</v>
      </c>
      <c r="F40" s="66">
        <v>0</v>
      </c>
    </row>
    <row r="41" spans="1:6" s="16" customFormat="1" ht="46.5">
      <c r="A41" s="19" t="s">
        <v>337</v>
      </c>
      <c r="B41" s="21" t="s">
        <v>167</v>
      </c>
      <c r="C41" s="20" t="s">
        <v>246</v>
      </c>
      <c r="D41" s="66">
        <v>610.79999999999995</v>
      </c>
      <c r="E41" s="66">
        <v>67367</v>
      </c>
      <c r="F41" s="66">
        <v>0</v>
      </c>
    </row>
    <row r="42" spans="1:6" s="16" customFormat="1" ht="46.5">
      <c r="A42" s="19" t="s">
        <v>338</v>
      </c>
      <c r="B42" s="21" t="s">
        <v>145</v>
      </c>
      <c r="C42" s="20" t="s">
        <v>251</v>
      </c>
      <c r="D42" s="66">
        <v>2790.2</v>
      </c>
      <c r="E42" s="66">
        <v>2790.2</v>
      </c>
      <c r="F42" s="66">
        <v>595.70000000000005</v>
      </c>
    </row>
    <row r="43" spans="1:6" s="16" customFormat="1" ht="31">
      <c r="A43" s="19" t="s">
        <v>339</v>
      </c>
      <c r="B43" s="21" t="s">
        <v>154</v>
      </c>
      <c r="C43" s="20" t="s">
        <v>234</v>
      </c>
      <c r="D43" s="66">
        <v>0</v>
      </c>
      <c r="E43" s="66">
        <v>5218.3</v>
      </c>
      <c r="F43" s="66">
        <v>773.1</v>
      </c>
    </row>
    <row r="44" spans="1:6" s="16" customFormat="1" ht="46.5">
      <c r="A44" s="19" t="s">
        <v>340</v>
      </c>
      <c r="B44" s="21" t="s">
        <v>292</v>
      </c>
      <c r="C44" s="20" t="s">
        <v>293</v>
      </c>
      <c r="D44" s="66">
        <v>24962</v>
      </c>
      <c r="E44" s="66">
        <v>35849.4</v>
      </c>
      <c r="F44" s="66">
        <v>0</v>
      </c>
    </row>
    <row r="45" spans="1:6" s="16" customFormat="1" ht="31">
      <c r="A45" s="19" t="s">
        <v>341</v>
      </c>
      <c r="B45" s="21" t="s">
        <v>294</v>
      </c>
      <c r="C45" s="20" t="s">
        <v>379</v>
      </c>
      <c r="D45" s="66">
        <v>4250</v>
      </c>
      <c r="E45" s="66">
        <v>4250</v>
      </c>
      <c r="F45" s="66">
        <v>0</v>
      </c>
    </row>
    <row r="46" spans="1:6" s="16" customFormat="1" ht="46.5">
      <c r="A46" s="19" t="s">
        <v>342</v>
      </c>
      <c r="B46" s="21" t="s">
        <v>295</v>
      </c>
      <c r="C46" s="20" t="s">
        <v>296</v>
      </c>
      <c r="D46" s="66">
        <v>1925.6</v>
      </c>
      <c r="E46" s="66">
        <v>1925.6</v>
      </c>
      <c r="F46" s="66">
        <v>0</v>
      </c>
    </row>
    <row r="47" spans="1:6" s="16" customFormat="1" ht="31">
      <c r="A47" s="19" t="s">
        <v>81</v>
      </c>
      <c r="B47" s="21" t="s">
        <v>297</v>
      </c>
      <c r="C47" s="20" t="s">
        <v>380</v>
      </c>
      <c r="D47" s="66">
        <v>5940</v>
      </c>
      <c r="E47" s="66">
        <v>5940</v>
      </c>
      <c r="F47" s="66">
        <v>0</v>
      </c>
    </row>
    <row r="48" spans="1:6" s="16" customFormat="1" ht="46.5">
      <c r="A48" s="19" t="s">
        <v>343</v>
      </c>
      <c r="B48" s="21" t="s">
        <v>180</v>
      </c>
      <c r="C48" s="20" t="s">
        <v>235</v>
      </c>
      <c r="D48" s="66">
        <v>42237.2</v>
      </c>
      <c r="E48" s="66">
        <v>127427.2</v>
      </c>
      <c r="F48" s="66">
        <v>968.3</v>
      </c>
    </row>
    <row r="49" spans="1:6" s="16" customFormat="1" ht="31">
      <c r="A49" s="19" t="s">
        <v>344</v>
      </c>
      <c r="B49" s="21" t="s">
        <v>166</v>
      </c>
      <c r="C49" s="20" t="s">
        <v>245</v>
      </c>
      <c r="D49" s="66">
        <v>40823.699999999997</v>
      </c>
      <c r="E49" s="66">
        <v>42313.599999999999</v>
      </c>
      <c r="F49" s="66">
        <v>500.3</v>
      </c>
    </row>
    <row r="50" spans="1:6" s="16" customFormat="1" ht="31">
      <c r="A50" s="19" t="s">
        <v>82</v>
      </c>
      <c r="B50" s="21" t="s">
        <v>155</v>
      </c>
      <c r="C50" s="20" t="s">
        <v>236</v>
      </c>
      <c r="D50" s="66">
        <v>6500</v>
      </c>
      <c r="E50" s="66">
        <v>6500</v>
      </c>
      <c r="F50" s="66">
        <v>4486.3</v>
      </c>
    </row>
    <row r="51" spans="1:6" s="16" customFormat="1" ht="46.5">
      <c r="A51" s="19" t="s">
        <v>345</v>
      </c>
      <c r="B51" s="21" t="s">
        <v>164</v>
      </c>
      <c r="C51" s="20" t="s">
        <v>243</v>
      </c>
      <c r="D51" s="66">
        <v>14704.9</v>
      </c>
      <c r="E51" s="66">
        <v>32678.6</v>
      </c>
      <c r="F51" s="66">
        <v>7386.8</v>
      </c>
    </row>
    <row r="52" spans="1:6" s="16" customFormat="1" ht="31">
      <c r="A52" s="19" t="s">
        <v>346</v>
      </c>
      <c r="B52" s="21" t="s">
        <v>153</v>
      </c>
      <c r="C52" s="20" t="s">
        <v>233</v>
      </c>
      <c r="D52" s="66">
        <v>31897.5</v>
      </c>
      <c r="E52" s="66">
        <v>31897.5</v>
      </c>
      <c r="F52" s="66">
        <v>697</v>
      </c>
    </row>
    <row r="53" spans="1:6" s="16" customFormat="1" ht="46.5">
      <c r="A53" s="19" t="s">
        <v>347</v>
      </c>
      <c r="B53" s="21" t="s">
        <v>298</v>
      </c>
      <c r="C53" s="20" t="s">
        <v>299</v>
      </c>
      <c r="D53" s="66">
        <v>3300</v>
      </c>
      <c r="E53" s="66">
        <v>3300</v>
      </c>
      <c r="F53" s="66">
        <v>2311.6999999999998</v>
      </c>
    </row>
    <row r="54" spans="1:6" s="16" customFormat="1" ht="124">
      <c r="A54" s="19" t="s">
        <v>83</v>
      </c>
      <c r="B54" s="21" t="s">
        <v>158</v>
      </c>
      <c r="C54" s="20" t="s">
        <v>393</v>
      </c>
      <c r="D54" s="66">
        <v>0</v>
      </c>
      <c r="E54" s="66">
        <v>104301.8</v>
      </c>
      <c r="F54" s="66">
        <v>35817</v>
      </c>
    </row>
    <row r="55" spans="1:6" s="16" customFormat="1" ht="31">
      <c r="A55" s="19" t="s">
        <v>348</v>
      </c>
      <c r="B55" s="21" t="s">
        <v>300</v>
      </c>
      <c r="C55" s="20" t="s">
        <v>238</v>
      </c>
      <c r="D55" s="66">
        <v>0</v>
      </c>
      <c r="E55" s="66">
        <v>5479.3</v>
      </c>
      <c r="F55" s="66">
        <v>0</v>
      </c>
    </row>
    <row r="56" spans="1:6" s="16" customFormat="1" ht="46.5">
      <c r="A56" s="19" t="s">
        <v>349</v>
      </c>
      <c r="B56" s="21" t="s">
        <v>139</v>
      </c>
      <c r="C56" s="20" t="s">
        <v>232</v>
      </c>
      <c r="D56" s="66">
        <v>0</v>
      </c>
      <c r="E56" s="66">
        <v>74398</v>
      </c>
      <c r="F56" s="66">
        <v>3141.3</v>
      </c>
    </row>
    <row r="57" spans="1:6" s="16" customFormat="1" ht="66.75" customHeight="1">
      <c r="A57" s="19" t="s">
        <v>350</v>
      </c>
      <c r="B57" s="21" t="s">
        <v>301</v>
      </c>
      <c r="C57" s="20" t="s">
        <v>302</v>
      </c>
      <c r="D57" s="66">
        <v>10000</v>
      </c>
      <c r="E57" s="66">
        <v>10000</v>
      </c>
      <c r="F57" s="66">
        <v>0</v>
      </c>
    </row>
    <row r="58" spans="1:6" s="16" customFormat="1" ht="77.5">
      <c r="A58" s="19" t="s">
        <v>84</v>
      </c>
      <c r="B58" s="21" t="s">
        <v>162</v>
      </c>
      <c r="C58" s="20" t="s">
        <v>241</v>
      </c>
      <c r="D58" s="66">
        <v>0</v>
      </c>
      <c r="E58" s="66">
        <v>38264.400000000001</v>
      </c>
      <c r="F58" s="66">
        <v>1321.9</v>
      </c>
    </row>
    <row r="59" spans="1:6" s="16" customFormat="1" ht="62">
      <c r="A59" s="19" t="s">
        <v>351</v>
      </c>
      <c r="B59" s="21" t="s">
        <v>152</v>
      </c>
      <c r="C59" s="20" t="s">
        <v>394</v>
      </c>
      <c r="D59" s="66">
        <v>332918.09999999998</v>
      </c>
      <c r="E59" s="66">
        <v>321169.5</v>
      </c>
      <c r="F59" s="66">
        <v>27716.6</v>
      </c>
    </row>
    <row r="60" spans="1:6" s="16" customFormat="1" ht="57.75" customHeight="1">
      <c r="A60" s="19" t="s">
        <v>352</v>
      </c>
      <c r="B60" s="21" t="s">
        <v>268</v>
      </c>
      <c r="C60" s="20" t="s">
        <v>395</v>
      </c>
      <c r="D60" s="66">
        <v>0</v>
      </c>
      <c r="E60" s="66">
        <v>1770993.5</v>
      </c>
      <c r="F60" s="66">
        <v>39011.199999999997</v>
      </c>
    </row>
    <row r="61" spans="1:6" s="16" customFormat="1" ht="139.5">
      <c r="A61" s="19" t="s">
        <v>85</v>
      </c>
      <c r="B61" s="21" t="s">
        <v>157</v>
      </c>
      <c r="C61" s="20" t="s">
        <v>396</v>
      </c>
      <c r="D61" s="66">
        <v>1008011.8</v>
      </c>
      <c r="E61" s="66">
        <v>1118999.1000000001</v>
      </c>
      <c r="F61" s="66">
        <v>204559.9</v>
      </c>
    </row>
    <row r="62" spans="1:6" s="16" customFormat="1" ht="31">
      <c r="A62" s="19" t="s">
        <v>353</v>
      </c>
      <c r="B62" s="21" t="s">
        <v>304</v>
      </c>
      <c r="C62" s="20" t="s">
        <v>305</v>
      </c>
      <c r="D62" s="66">
        <v>2708.5</v>
      </c>
      <c r="E62" s="66">
        <v>1894.1</v>
      </c>
      <c r="F62" s="66">
        <v>0</v>
      </c>
    </row>
    <row r="63" spans="1:6" s="16" customFormat="1" ht="46.5">
      <c r="A63" s="19" t="s">
        <v>86</v>
      </c>
      <c r="B63" s="21" t="s">
        <v>321</v>
      </c>
      <c r="C63" s="20" t="s">
        <v>306</v>
      </c>
      <c r="D63" s="66">
        <v>0</v>
      </c>
      <c r="E63" s="66">
        <v>89349.1</v>
      </c>
      <c r="F63" s="66">
        <v>10000</v>
      </c>
    </row>
    <row r="64" spans="1:6" s="16" customFormat="1" ht="46.5">
      <c r="A64" s="19" t="s">
        <v>354</v>
      </c>
      <c r="B64" s="21" t="s">
        <v>322</v>
      </c>
      <c r="C64" s="20" t="s">
        <v>306</v>
      </c>
      <c r="D64" s="66">
        <v>0</v>
      </c>
      <c r="E64" s="66">
        <v>19188.8</v>
      </c>
      <c r="F64" s="66">
        <v>263</v>
      </c>
    </row>
    <row r="65" spans="1:6" s="16" customFormat="1" ht="15.5">
      <c r="A65" s="19" t="s">
        <v>87</v>
      </c>
      <c r="B65" s="21" t="s">
        <v>324</v>
      </c>
      <c r="C65" s="20" t="s">
        <v>325</v>
      </c>
      <c r="D65" s="66">
        <v>0</v>
      </c>
      <c r="E65" s="66">
        <v>1906.9</v>
      </c>
      <c r="F65" s="66">
        <v>1906.9</v>
      </c>
    </row>
    <row r="66" spans="1:6" s="16" customFormat="1" ht="46.5">
      <c r="A66" s="19" t="s">
        <v>88</v>
      </c>
      <c r="B66" s="21" t="s">
        <v>163</v>
      </c>
      <c r="C66" s="20" t="s">
        <v>242</v>
      </c>
      <c r="D66" s="66">
        <v>604566.1</v>
      </c>
      <c r="E66" s="66">
        <v>604566.1</v>
      </c>
      <c r="F66" s="66">
        <v>301678.09999999998</v>
      </c>
    </row>
    <row r="67" spans="1:6" s="16" customFormat="1" ht="46.5">
      <c r="A67" s="19" t="s">
        <v>89</v>
      </c>
      <c r="B67" s="21" t="s">
        <v>138</v>
      </c>
      <c r="C67" s="20" t="s">
        <v>231</v>
      </c>
      <c r="D67" s="66">
        <v>30286.400000000001</v>
      </c>
      <c r="E67" s="66">
        <v>33768.300000000003</v>
      </c>
      <c r="F67" s="66">
        <v>1560.6</v>
      </c>
    </row>
    <row r="68" spans="1:6" s="16" customFormat="1" ht="46.5">
      <c r="A68" s="19" t="s">
        <v>90</v>
      </c>
      <c r="B68" s="21" t="s">
        <v>307</v>
      </c>
      <c r="C68" s="20" t="s">
        <v>248</v>
      </c>
      <c r="D68" s="66">
        <v>50145.8</v>
      </c>
      <c r="E68" s="66">
        <v>50145.8</v>
      </c>
      <c r="F68" s="66">
        <v>0</v>
      </c>
    </row>
    <row r="69" spans="1:6" s="16" customFormat="1" ht="46.5" customHeight="1">
      <c r="A69" s="19" t="s">
        <v>355</v>
      </c>
      <c r="B69" s="21" t="s">
        <v>308</v>
      </c>
      <c r="C69" s="20" t="s">
        <v>326</v>
      </c>
      <c r="D69" s="66">
        <v>17054</v>
      </c>
      <c r="E69" s="66">
        <v>16560</v>
      </c>
      <c r="F69" s="66">
        <v>0</v>
      </c>
    </row>
    <row r="70" spans="1:6" s="16" customFormat="1" ht="72" customHeight="1">
      <c r="A70" s="19" t="s">
        <v>356</v>
      </c>
      <c r="B70" s="21" t="s">
        <v>309</v>
      </c>
      <c r="C70" s="20" t="s">
        <v>381</v>
      </c>
      <c r="D70" s="66">
        <v>192255.3</v>
      </c>
      <c r="E70" s="66">
        <v>205285</v>
      </c>
      <c r="F70" s="66">
        <v>51608.6</v>
      </c>
    </row>
    <row r="71" spans="1:6" s="16" customFormat="1" ht="72" customHeight="1">
      <c r="A71" s="19" t="s">
        <v>91</v>
      </c>
      <c r="B71" s="21" t="s">
        <v>310</v>
      </c>
      <c r="C71" s="20" t="s">
        <v>311</v>
      </c>
      <c r="D71" s="66">
        <v>521494</v>
      </c>
      <c r="E71" s="66">
        <v>521494</v>
      </c>
      <c r="F71" s="66">
        <v>336054.9</v>
      </c>
    </row>
    <row r="72" spans="1:6" s="16" customFormat="1" ht="31">
      <c r="A72" s="19" t="s">
        <v>92</v>
      </c>
      <c r="B72" s="21" t="s">
        <v>315</v>
      </c>
      <c r="C72" s="20" t="s">
        <v>316</v>
      </c>
      <c r="D72" s="66">
        <v>6707.9</v>
      </c>
      <c r="E72" s="66">
        <v>8899.9</v>
      </c>
      <c r="F72" s="66">
        <v>0</v>
      </c>
    </row>
    <row r="73" spans="1:6" s="16" customFormat="1" ht="46.5">
      <c r="A73" s="19" t="s">
        <v>357</v>
      </c>
      <c r="B73" s="21" t="s">
        <v>172</v>
      </c>
      <c r="C73" s="20" t="s">
        <v>249</v>
      </c>
      <c r="D73" s="66">
        <v>75000</v>
      </c>
      <c r="E73" s="66">
        <v>113944.1</v>
      </c>
      <c r="F73" s="66">
        <v>2884</v>
      </c>
    </row>
    <row r="74" spans="1:6" s="16" customFormat="1" ht="15.5">
      <c r="A74" s="19" t="s">
        <v>359</v>
      </c>
      <c r="B74" s="21" t="s">
        <v>161</v>
      </c>
      <c r="C74" s="20" t="s">
        <v>240</v>
      </c>
      <c r="D74" s="66">
        <v>4947.1000000000004</v>
      </c>
      <c r="E74" s="66">
        <v>4947.1000000000004</v>
      </c>
      <c r="F74" s="66">
        <v>2025.3</v>
      </c>
    </row>
    <row r="75" spans="1:6" s="16" customFormat="1" ht="60.75" customHeight="1">
      <c r="A75" s="19" t="s">
        <v>358</v>
      </c>
      <c r="B75" s="21" t="s">
        <v>179</v>
      </c>
      <c r="C75" s="20" t="s">
        <v>229</v>
      </c>
      <c r="D75" s="66">
        <v>20658.7</v>
      </c>
      <c r="E75" s="66">
        <v>20722.599999999999</v>
      </c>
      <c r="F75" s="66">
        <v>0</v>
      </c>
    </row>
    <row r="76" spans="1:6" s="16" customFormat="1" ht="31">
      <c r="A76" s="19" t="s">
        <v>360</v>
      </c>
      <c r="B76" s="21" t="s">
        <v>178</v>
      </c>
      <c r="C76" s="20" t="s">
        <v>226</v>
      </c>
      <c r="D76" s="66">
        <v>23890.7</v>
      </c>
      <c r="E76" s="66">
        <v>23890.7</v>
      </c>
      <c r="F76" s="66">
        <v>14850.3</v>
      </c>
    </row>
    <row r="77" spans="1:6" s="16" customFormat="1" ht="51" customHeight="1">
      <c r="A77" s="19" t="s">
        <v>361</v>
      </c>
      <c r="B77" s="21" t="s">
        <v>168</v>
      </c>
      <c r="C77" s="20" t="s">
        <v>317</v>
      </c>
      <c r="D77" s="66">
        <v>200000</v>
      </c>
      <c r="E77" s="66">
        <v>200000</v>
      </c>
      <c r="F77" s="66">
        <v>189446.3</v>
      </c>
    </row>
    <row r="78" spans="1:6" s="16" customFormat="1" ht="24" customHeight="1">
      <c r="A78" s="17" t="s">
        <v>93</v>
      </c>
      <c r="B78" s="18" t="s">
        <v>94</v>
      </c>
      <c r="C78" s="18"/>
      <c r="D78" s="65">
        <f>SUM(D80:D104)</f>
        <v>12897390.600000001</v>
      </c>
      <c r="E78" s="65">
        <f>SUM(E80:E104)</f>
        <v>13038144.000000004</v>
      </c>
      <c r="F78" s="65">
        <f>SUM(F80:F104)</f>
        <v>7095560.6999999993</v>
      </c>
    </row>
    <row r="79" spans="1:6" s="16" customFormat="1" ht="21.75" customHeight="1">
      <c r="A79" s="19"/>
      <c r="B79" s="20" t="s">
        <v>56</v>
      </c>
      <c r="C79" s="20"/>
      <c r="D79" s="66"/>
      <c r="E79" s="66"/>
      <c r="F79" s="66"/>
    </row>
    <row r="80" spans="1:6" s="16" customFormat="1" ht="53.25" customHeight="1">
      <c r="A80" s="19" t="s">
        <v>95</v>
      </c>
      <c r="B80" s="21" t="s">
        <v>122</v>
      </c>
      <c r="C80" s="20" t="s">
        <v>202</v>
      </c>
      <c r="D80" s="66">
        <v>215.8</v>
      </c>
      <c r="E80" s="66">
        <v>215.8</v>
      </c>
      <c r="F80" s="66">
        <v>92.1</v>
      </c>
    </row>
    <row r="81" spans="1:6" s="16" customFormat="1" ht="82.5" customHeight="1">
      <c r="A81" s="19" t="s">
        <v>96</v>
      </c>
      <c r="B81" s="21" t="s">
        <v>275</v>
      </c>
      <c r="C81" s="20" t="s">
        <v>218</v>
      </c>
      <c r="D81" s="66">
        <v>314.10000000000002</v>
      </c>
      <c r="E81" s="66">
        <v>314.10000000000002</v>
      </c>
      <c r="F81" s="66">
        <v>116</v>
      </c>
    </row>
    <row r="82" spans="1:6" s="16" customFormat="1" ht="39.75" customHeight="1">
      <c r="A82" s="19" t="s">
        <v>97</v>
      </c>
      <c r="B82" s="21" t="s">
        <v>123</v>
      </c>
      <c r="C82" s="20" t="s">
        <v>201</v>
      </c>
      <c r="D82" s="66">
        <v>51039.3</v>
      </c>
      <c r="E82" s="66">
        <v>53082.3</v>
      </c>
      <c r="F82" s="66">
        <v>24647.4</v>
      </c>
    </row>
    <row r="83" spans="1:6" s="16" customFormat="1" ht="81" customHeight="1">
      <c r="A83" s="19" t="s">
        <v>98</v>
      </c>
      <c r="B83" s="21" t="s">
        <v>276</v>
      </c>
      <c r="C83" s="20" t="s">
        <v>277</v>
      </c>
      <c r="D83" s="66">
        <v>0</v>
      </c>
      <c r="E83" s="66">
        <v>26</v>
      </c>
      <c r="F83" s="66">
        <v>0</v>
      </c>
    </row>
    <row r="84" spans="1:6" s="16" customFormat="1" ht="72.75" customHeight="1">
      <c r="A84" s="19" t="s">
        <v>99</v>
      </c>
      <c r="B84" s="21" t="s">
        <v>3</v>
      </c>
      <c r="C84" s="20" t="s">
        <v>203</v>
      </c>
      <c r="D84" s="66">
        <v>2451</v>
      </c>
      <c r="E84" s="66">
        <v>2469.6999999999998</v>
      </c>
      <c r="F84" s="66">
        <v>0</v>
      </c>
    </row>
    <row r="85" spans="1:6" s="16" customFormat="1" ht="100.5" customHeight="1">
      <c r="A85" s="19" t="s">
        <v>100</v>
      </c>
      <c r="B85" s="21" t="s">
        <v>4</v>
      </c>
      <c r="C85" s="20" t="s">
        <v>204</v>
      </c>
      <c r="D85" s="66">
        <v>110000</v>
      </c>
      <c r="E85" s="66">
        <v>171117.6</v>
      </c>
      <c r="F85" s="66">
        <v>9935.7000000000007</v>
      </c>
    </row>
    <row r="86" spans="1:6" s="16" customFormat="1" ht="228" customHeight="1">
      <c r="A86" s="19" t="s">
        <v>101</v>
      </c>
      <c r="B86" s="21" t="s">
        <v>5</v>
      </c>
      <c r="C86" s="20" t="s">
        <v>205</v>
      </c>
      <c r="D86" s="66">
        <v>126</v>
      </c>
      <c r="E86" s="66">
        <v>126</v>
      </c>
      <c r="F86" s="66">
        <v>29</v>
      </c>
    </row>
    <row r="87" spans="1:6" s="16" customFormat="1" ht="48.75" customHeight="1">
      <c r="A87" s="19" t="s">
        <v>102</v>
      </c>
      <c r="B87" s="21" t="s">
        <v>6</v>
      </c>
      <c r="C87" s="20" t="s">
        <v>390</v>
      </c>
      <c r="D87" s="66">
        <v>279701.8</v>
      </c>
      <c r="E87" s="66">
        <v>356486.6</v>
      </c>
      <c r="F87" s="66">
        <v>80686.600000000006</v>
      </c>
    </row>
    <row r="88" spans="1:6" s="16" customFormat="1" ht="77.5">
      <c r="A88" s="19" t="s">
        <v>103</v>
      </c>
      <c r="B88" s="21" t="s">
        <v>288</v>
      </c>
      <c r="C88" s="20" t="s">
        <v>289</v>
      </c>
      <c r="D88" s="66">
        <v>21.7</v>
      </c>
      <c r="E88" s="66">
        <v>21.7</v>
      </c>
      <c r="F88" s="66">
        <v>0</v>
      </c>
    </row>
    <row r="89" spans="1:6" s="16" customFormat="1" ht="62">
      <c r="A89" s="19" t="s">
        <v>104</v>
      </c>
      <c r="B89" s="21" t="s">
        <v>181</v>
      </c>
      <c r="C89" s="20" t="s">
        <v>182</v>
      </c>
      <c r="D89" s="66">
        <v>18950.8</v>
      </c>
      <c r="E89" s="66">
        <v>18950.8</v>
      </c>
      <c r="F89" s="66">
        <v>0</v>
      </c>
    </row>
    <row r="90" spans="1:6" s="16" customFormat="1" ht="31">
      <c r="A90" s="19" t="s">
        <v>105</v>
      </c>
      <c r="B90" s="21" t="s">
        <v>9</v>
      </c>
      <c r="C90" s="20" t="s">
        <v>389</v>
      </c>
      <c r="D90" s="66">
        <v>36293.800000000003</v>
      </c>
      <c r="E90" s="66">
        <v>36293.800000000003</v>
      </c>
      <c r="F90" s="66">
        <v>14142.7</v>
      </c>
    </row>
    <row r="91" spans="1:6" s="16" customFormat="1" ht="37.5" customHeight="1">
      <c r="A91" s="19" t="s">
        <v>106</v>
      </c>
      <c r="B91" s="21" t="s">
        <v>7</v>
      </c>
      <c r="C91" s="20" t="s">
        <v>206</v>
      </c>
      <c r="D91" s="66">
        <v>2115</v>
      </c>
      <c r="E91" s="66">
        <v>2115</v>
      </c>
      <c r="F91" s="66">
        <v>823.9</v>
      </c>
    </row>
    <row r="92" spans="1:6" s="16" customFormat="1" ht="51.75" customHeight="1">
      <c r="A92" s="19" t="s">
        <v>107</v>
      </c>
      <c r="B92" s="21" t="s">
        <v>8</v>
      </c>
      <c r="C92" s="20" t="s">
        <v>207</v>
      </c>
      <c r="D92" s="66">
        <v>17604.2</v>
      </c>
      <c r="E92" s="66">
        <v>17604.2</v>
      </c>
      <c r="F92" s="66">
        <v>7778</v>
      </c>
    </row>
    <row r="93" spans="1:6" s="16" customFormat="1" ht="75.75" customHeight="1">
      <c r="A93" s="19" t="s">
        <v>108</v>
      </c>
      <c r="B93" s="21" t="s">
        <v>124</v>
      </c>
      <c r="C93" s="20" t="s">
        <v>208</v>
      </c>
      <c r="D93" s="66">
        <v>4387649.9000000004</v>
      </c>
      <c r="E93" s="66">
        <v>4387649.9000000004</v>
      </c>
      <c r="F93" s="66">
        <v>2362784.6</v>
      </c>
    </row>
    <row r="94" spans="1:6" s="16" customFormat="1" ht="116.25" customHeight="1">
      <c r="A94" s="19" t="s">
        <v>109</v>
      </c>
      <c r="B94" s="21" t="s">
        <v>11</v>
      </c>
      <c r="C94" s="20" t="s">
        <v>209</v>
      </c>
      <c r="D94" s="66">
        <v>6976662</v>
      </c>
      <c r="E94" s="66">
        <v>6976662</v>
      </c>
      <c r="F94" s="66">
        <v>4103053.2</v>
      </c>
    </row>
    <row r="95" spans="1:6" s="16" customFormat="1" ht="31">
      <c r="A95" s="19" t="s">
        <v>110</v>
      </c>
      <c r="B95" s="21" t="s">
        <v>16</v>
      </c>
      <c r="C95" s="20" t="s">
        <v>215</v>
      </c>
      <c r="D95" s="66">
        <v>95746</v>
      </c>
      <c r="E95" s="66">
        <v>95746</v>
      </c>
      <c r="F95" s="66">
        <v>40679.300000000003</v>
      </c>
    </row>
    <row r="96" spans="1:6" s="16" customFormat="1" ht="31">
      <c r="A96" s="19" t="s">
        <v>111</v>
      </c>
      <c r="B96" s="21" t="s">
        <v>17</v>
      </c>
      <c r="C96" s="20" t="s">
        <v>216</v>
      </c>
      <c r="D96" s="66">
        <v>20139</v>
      </c>
      <c r="E96" s="66">
        <v>20139</v>
      </c>
      <c r="F96" s="66">
        <v>7535.8</v>
      </c>
    </row>
    <row r="97" spans="1:6" s="16" customFormat="1" ht="46.5">
      <c r="A97" s="19" t="s">
        <v>112</v>
      </c>
      <c r="B97" s="21" t="s">
        <v>15</v>
      </c>
      <c r="C97" s="20" t="s">
        <v>214</v>
      </c>
      <c r="D97" s="66">
        <v>9675</v>
      </c>
      <c r="E97" s="66">
        <v>6600</v>
      </c>
      <c r="F97" s="66">
        <v>1895</v>
      </c>
    </row>
    <row r="98" spans="1:6" s="16" customFormat="1" ht="77.5">
      <c r="A98" s="19" t="s">
        <v>113</v>
      </c>
      <c r="B98" s="21" t="s">
        <v>312</v>
      </c>
      <c r="C98" s="20" t="s">
        <v>313</v>
      </c>
      <c r="D98" s="66">
        <v>0</v>
      </c>
      <c r="E98" s="66">
        <v>289.8</v>
      </c>
      <c r="F98" s="66">
        <v>0</v>
      </c>
    </row>
    <row r="99" spans="1:6" s="16" customFormat="1" ht="46.5">
      <c r="A99" s="19" t="s">
        <v>362</v>
      </c>
      <c r="B99" s="21" t="s">
        <v>314</v>
      </c>
      <c r="C99" s="20" t="s">
        <v>313</v>
      </c>
      <c r="D99" s="66">
        <v>0</v>
      </c>
      <c r="E99" s="66">
        <v>863.9</v>
      </c>
      <c r="F99" s="66">
        <v>0</v>
      </c>
    </row>
    <row r="100" spans="1:6" s="16" customFormat="1" ht="65.25" customHeight="1">
      <c r="A100" s="19" t="s">
        <v>363</v>
      </c>
      <c r="B100" s="21" t="s">
        <v>303</v>
      </c>
      <c r="C100" s="20" t="s">
        <v>210</v>
      </c>
      <c r="D100" s="66">
        <v>31014.400000000001</v>
      </c>
      <c r="E100" s="66">
        <v>31014.400000000001</v>
      </c>
      <c r="F100" s="66">
        <v>15715.3</v>
      </c>
    </row>
    <row r="101" spans="1:6" s="16" customFormat="1" ht="65.25" customHeight="1">
      <c r="A101" s="19" t="s">
        <v>260</v>
      </c>
      <c r="B101" s="21" t="s">
        <v>126</v>
      </c>
      <c r="C101" s="20" t="s">
        <v>213</v>
      </c>
      <c r="D101" s="66">
        <v>6752.4</v>
      </c>
      <c r="E101" s="66">
        <v>6752.4</v>
      </c>
      <c r="F101" s="66">
        <v>2677.1</v>
      </c>
    </row>
    <row r="102" spans="1:6" s="16" customFormat="1" ht="69.75" customHeight="1">
      <c r="A102" s="19" t="s">
        <v>364</v>
      </c>
      <c r="B102" s="21" t="s">
        <v>13</v>
      </c>
      <c r="C102" s="20" t="s">
        <v>211</v>
      </c>
      <c r="D102" s="66">
        <v>6231.2</v>
      </c>
      <c r="E102" s="66">
        <v>8915.7999999999993</v>
      </c>
      <c r="F102" s="66">
        <v>656.5</v>
      </c>
    </row>
    <row r="103" spans="1:6" s="16" customFormat="1" ht="67.5" customHeight="1">
      <c r="A103" s="19" t="s">
        <v>365</v>
      </c>
      <c r="B103" s="21" t="s">
        <v>125</v>
      </c>
      <c r="C103" s="20" t="s">
        <v>212</v>
      </c>
      <c r="D103" s="66">
        <v>36598.800000000003</v>
      </c>
      <c r="E103" s="66">
        <v>36598.800000000003</v>
      </c>
      <c r="F103" s="66">
        <v>18268.3</v>
      </c>
    </row>
    <row r="104" spans="1:6" s="16" customFormat="1" ht="57.75" customHeight="1">
      <c r="A104" s="19" t="s">
        <v>366</v>
      </c>
      <c r="B104" s="21" t="s">
        <v>18</v>
      </c>
      <c r="C104" s="20" t="s">
        <v>217</v>
      </c>
      <c r="D104" s="66">
        <v>808088.4</v>
      </c>
      <c r="E104" s="66">
        <v>808088.4</v>
      </c>
      <c r="F104" s="66">
        <v>404044.2</v>
      </c>
    </row>
    <row r="105" spans="1:6" s="16" customFormat="1" ht="27" customHeight="1">
      <c r="A105" s="17" t="s">
        <v>114</v>
      </c>
      <c r="B105" s="18" t="s">
        <v>20</v>
      </c>
      <c r="C105" s="18"/>
      <c r="D105" s="65">
        <f>SUM(D107:D120)</f>
        <v>993503.79999999993</v>
      </c>
      <c r="E105" s="65">
        <f t="shared" ref="E105:F105" si="0">SUM(E107:E120)</f>
        <v>1357530.2999999998</v>
      </c>
      <c r="F105" s="65">
        <f t="shared" si="0"/>
        <v>477016.60000000009</v>
      </c>
    </row>
    <row r="106" spans="1:6" s="16" customFormat="1" ht="15.5">
      <c r="A106" s="19"/>
      <c r="B106" s="20" t="s">
        <v>56</v>
      </c>
      <c r="C106" s="20"/>
      <c r="D106" s="66"/>
      <c r="E106" s="66"/>
      <c r="F106" s="66"/>
    </row>
    <row r="107" spans="1:6" s="16" customFormat="1" ht="43.5" customHeight="1">
      <c r="A107" s="19" t="s">
        <v>115</v>
      </c>
      <c r="B107" s="21" t="s">
        <v>185</v>
      </c>
      <c r="C107" s="20" t="s">
        <v>197</v>
      </c>
      <c r="D107" s="66">
        <v>3900</v>
      </c>
      <c r="E107" s="66">
        <v>3900</v>
      </c>
      <c r="F107" s="66">
        <v>0</v>
      </c>
    </row>
    <row r="108" spans="1:6" s="16" customFormat="1" ht="67.5" customHeight="1">
      <c r="A108" s="19" t="s">
        <v>116</v>
      </c>
      <c r="B108" s="58" t="s">
        <v>269</v>
      </c>
      <c r="C108" s="20" t="s">
        <v>274</v>
      </c>
      <c r="D108" s="66">
        <v>340000</v>
      </c>
      <c r="E108" s="66">
        <v>680000</v>
      </c>
      <c r="F108" s="66">
        <v>131727</v>
      </c>
    </row>
    <row r="109" spans="1:6" s="16" customFormat="1" ht="39.75" customHeight="1">
      <c r="A109" s="19" t="s">
        <v>117</v>
      </c>
      <c r="B109" s="20" t="s">
        <v>262</v>
      </c>
      <c r="C109" s="20" t="s">
        <v>271</v>
      </c>
      <c r="D109" s="66">
        <v>0</v>
      </c>
      <c r="E109" s="66">
        <v>1223.7</v>
      </c>
      <c r="F109" s="66">
        <v>1223.7</v>
      </c>
    </row>
    <row r="110" spans="1:6" s="16" customFormat="1" ht="65.25" customHeight="1">
      <c r="A110" s="19" t="s">
        <v>118</v>
      </c>
      <c r="B110" s="20" t="s">
        <v>252</v>
      </c>
      <c r="C110" s="20" t="s">
        <v>253</v>
      </c>
      <c r="D110" s="66">
        <v>50000</v>
      </c>
      <c r="E110" s="66">
        <v>50000</v>
      </c>
      <c r="F110" s="66">
        <v>3116.3</v>
      </c>
    </row>
    <row r="111" spans="1:6" s="16" customFormat="1" ht="51.75" customHeight="1">
      <c r="A111" s="19" t="s">
        <v>367</v>
      </c>
      <c r="B111" s="20" t="s">
        <v>21</v>
      </c>
      <c r="C111" s="20" t="s">
        <v>198</v>
      </c>
      <c r="D111" s="66">
        <v>10000</v>
      </c>
      <c r="E111" s="66">
        <v>10000</v>
      </c>
      <c r="F111" s="66">
        <v>4623.2</v>
      </c>
    </row>
    <row r="112" spans="1:6" s="16" customFormat="1" ht="39.75" customHeight="1">
      <c r="A112" s="19" t="s">
        <v>119</v>
      </c>
      <c r="B112" s="21" t="s">
        <v>22</v>
      </c>
      <c r="C112" s="20" t="s">
        <v>199</v>
      </c>
      <c r="D112" s="66">
        <v>5000</v>
      </c>
      <c r="E112" s="66">
        <v>5000</v>
      </c>
      <c r="F112" s="66">
        <v>0</v>
      </c>
    </row>
    <row r="113" spans="1:6" s="16" customFormat="1" ht="62">
      <c r="A113" s="19" t="s">
        <v>120</v>
      </c>
      <c r="B113" s="21" t="s">
        <v>188</v>
      </c>
      <c r="C113" s="20" t="s">
        <v>200</v>
      </c>
      <c r="D113" s="66">
        <v>50000</v>
      </c>
      <c r="E113" s="66">
        <v>50000</v>
      </c>
      <c r="F113" s="66">
        <v>0</v>
      </c>
    </row>
    <row r="114" spans="1:6" s="16" customFormat="1" ht="36" customHeight="1">
      <c r="A114" s="19" t="s">
        <v>254</v>
      </c>
      <c r="B114" s="21" t="s">
        <v>183</v>
      </c>
      <c r="C114" s="20" t="s">
        <v>193</v>
      </c>
      <c r="D114" s="66">
        <v>2500</v>
      </c>
      <c r="E114" s="66">
        <v>2500</v>
      </c>
      <c r="F114" s="66">
        <v>0</v>
      </c>
    </row>
    <row r="115" spans="1:6" s="16" customFormat="1" ht="40.5" customHeight="1">
      <c r="A115" s="19" t="s">
        <v>368</v>
      </c>
      <c r="B115" s="21" t="s">
        <v>184</v>
      </c>
      <c r="C115" s="20" t="s">
        <v>192</v>
      </c>
      <c r="D115" s="66">
        <v>5000</v>
      </c>
      <c r="E115" s="66">
        <v>15000</v>
      </c>
      <c r="F115" s="66">
        <v>5193.7</v>
      </c>
    </row>
    <row r="116" spans="1:6" s="16" customFormat="1" ht="67.5" customHeight="1">
      <c r="A116" s="19" t="s">
        <v>255</v>
      </c>
      <c r="B116" s="21" t="s">
        <v>187</v>
      </c>
      <c r="C116" s="20" t="s">
        <v>196</v>
      </c>
      <c r="D116" s="66">
        <v>524107.1</v>
      </c>
      <c r="E116" s="66">
        <v>524107.1</v>
      </c>
      <c r="F116" s="66">
        <v>328086.40000000002</v>
      </c>
    </row>
    <row r="117" spans="1:6" s="16" customFormat="1" ht="78.75" customHeight="1">
      <c r="A117" s="19" t="s">
        <v>256</v>
      </c>
      <c r="B117" s="21" t="s">
        <v>23</v>
      </c>
      <c r="C117" s="20" t="s">
        <v>194</v>
      </c>
      <c r="D117" s="66">
        <v>2741.7</v>
      </c>
      <c r="E117" s="66">
        <v>2741.7</v>
      </c>
      <c r="F117" s="66">
        <v>915.4</v>
      </c>
    </row>
    <row r="118" spans="1:6" s="16" customFormat="1" ht="46.5">
      <c r="A118" s="19" t="s">
        <v>257</v>
      </c>
      <c r="B118" s="21" t="s">
        <v>186</v>
      </c>
      <c r="C118" s="20" t="s">
        <v>195</v>
      </c>
      <c r="D118" s="66">
        <v>255</v>
      </c>
      <c r="E118" s="66">
        <v>255</v>
      </c>
      <c r="F118" s="66">
        <v>0</v>
      </c>
    </row>
    <row r="119" spans="1:6" s="16" customFormat="1" ht="84.75" customHeight="1">
      <c r="A119" s="19" t="s">
        <v>369</v>
      </c>
      <c r="B119" s="21" t="s">
        <v>270</v>
      </c>
      <c r="C119" s="20" t="s">
        <v>261</v>
      </c>
      <c r="D119" s="66">
        <v>0</v>
      </c>
      <c r="E119" s="66">
        <v>2148.1</v>
      </c>
      <c r="F119" s="66">
        <v>0</v>
      </c>
    </row>
    <row r="120" spans="1:6" s="16" customFormat="1" ht="46.5">
      <c r="A120" s="19" t="s">
        <v>258</v>
      </c>
      <c r="B120" s="21" t="s">
        <v>370</v>
      </c>
      <c r="C120" s="20" t="s">
        <v>371</v>
      </c>
      <c r="D120" s="66">
        <v>0</v>
      </c>
      <c r="E120" s="66">
        <v>10654.7</v>
      </c>
      <c r="F120" s="66">
        <v>2130.9</v>
      </c>
    </row>
    <row r="121" spans="1:6" s="16" customFormat="1" ht="33" customHeight="1">
      <c r="A121" s="17"/>
      <c r="B121" s="18" t="s">
        <v>121</v>
      </c>
      <c r="C121" s="18"/>
      <c r="D121" s="65">
        <f>SUM(D5+D10+D78+D105)</f>
        <v>22349440.900000002</v>
      </c>
      <c r="E121" s="65">
        <f>SUM(E5+E10+E78+E105)</f>
        <v>27056557.300000001</v>
      </c>
      <c r="F121" s="65">
        <f>SUM(F5+F10+F78+F105)</f>
        <v>10189782.999999998</v>
      </c>
    </row>
    <row r="124" spans="1:6">
      <c r="D124" s="69"/>
      <c r="E124" s="69"/>
      <c r="F124" s="69"/>
    </row>
    <row r="126" spans="1:6">
      <c r="D126" s="69"/>
      <c r="E126" s="69"/>
      <c r="F126" s="69"/>
    </row>
  </sheetData>
  <mergeCells count="1">
    <mergeCell ref="A2:F2"/>
  </mergeCells>
  <printOptions gridLines="1"/>
  <pageMargins left="0.39370078740157483" right="0" top="0.19685039370078741" bottom="0"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A5" sqref="A5"/>
    </sheetView>
  </sheetViews>
  <sheetFormatPr defaultColWidth="9.1796875" defaultRowHeight="13"/>
  <cols>
    <col min="1" max="1" width="4.81640625" style="1" customWidth="1"/>
    <col min="2" max="2" width="23.1796875" style="2" customWidth="1"/>
    <col min="3" max="3" width="17.26953125" style="2" customWidth="1"/>
    <col min="4" max="5" width="15" style="2" customWidth="1"/>
    <col min="6" max="6" width="16.7265625" style="2" customWidth="1"/>
    <col min="7" max="8" width="16.1796875" style="2" customWidth="1"/>
    <col min="9" max="9" width="17" style="2" customWidth="1"/>
    <col min="10" max="11" width="16.1796875" style="2" customWidth="1"/>
    <col min="12" max="16384" width="9.1796875" style="5"/>
  </cols>
  <sheetData>
    <row r="1" spans="1:11" ht="26.25" hidden="1" customHeight="1">
      <c r="A1" s="1" t="s">
        <v>0</v>
      </c>
      <c r="D1" s="78"/>
      <c r="E1" s="78"/>
      <c r="F1" s="78"/>
      <c r="G1" s="78"/>
      <c r="H1" s="78"/>
      <c r="I1" s="78"/>
      <c r="J1" s="78"/>
      <c r="K1" s="78"/>
    </row>
    <row r="2" spans="1:11" ht="38.25" customHeight="1">
      <c r="A2" s="1" t="s">
        <v>1</v>
      </c>
      <c r="B2" s="78" t="s">
        <v>372</v>
      </c>
      <c r="C2" s="78"/>
      <c r="D2" s="78"/>
      <c r="E2" s="78"/>
      <c r="F2" s="78"/>
      <c r="G2" s="78"/>
      <c r="H2" s="78"/>
      <c r="I2" s="78"/>
      <c r="J2" s="78"/>
      <c r="K2" s="78"/>
    </row>
    <row r="3" spans="1:11" ht="29.25" customHeight="1">
      <c r="K3" s="7" t="s">
        <v>128</v>
      </c>
    </row>
    <row r="4" spans="1:11" ht="104.25" customHeight="1">
      <c r="A4" s="28" t="s">
        <v>52</v>
      </c>
      <c r="B4" s="61" t="s">
        <v>131</v>
      </c>
      <c r="C4" s="80" t="s">
        <v>130</v>
      </c>
      <c r="D4" s="80"/>
      <c r="E4" s="80"/>
      <c r="F4" s="80" t="s">
        <v>191</v>
      </c>
      <c r="G4" s="80"/>
      <c r="H4" s="80"/>
      <c r="I4" s="80" t="s">
        <v>189</v>
      </c>
      <c r="J4" s="80"/>
      <c r="K4" s="80"/>
    </row>
    <row r="5" spans="1:11" ht="86.25" customHeight="1">
      <c r="A5" s="28"/>
      <c r="B5" s="61"/>
      <c r="C5" s="61" t="s">
        <v>263</v>
      </c>
      <c r="D5" s="37" t="s">
        <v>264</v>
      </c>
      <c r="E5" s="37" t="s">
        <v>265</v>
      </c>
      <c r="F5" s="37" t="s">
        <v>263</v>
      </c>
      <c r="G5" s="37" t="s">
        <v>264</v>
      </c>
      <c r="H5" s="37" t="s">
        <v>265</v>
      </c>
      <c r="I5" s="37" t="s">
        <v>263</v>
      </c>
      <c r="J5" s="37" t="s">
        <v>264</v>
      </c>
      <c r="K5" s="37" t="s">
        <v>265</v>
      </c>
    </row>
    <row r="6" spans="1:11" s="26" customFormat="1" ht="38.25" customHeight="1">
      <c r="A6" s="30"/>
      <c r="B6" s="31" t="s">
        <v>132</v>
      </c>
      <c r="C6" s="32">
        <f>SUM(C7:C27)</f>
        <v>591320.60000000009</v>
      </c>
      <c r="D6" s="32">
        <f>SUM(D7:D27)</f>
        <v>591320.60000000009</v>
      </c>
      <c r="E6" s="32">
        <f t="shared" ref="E6:K6" si="0">SUM(E7:E27)</f>
        <v>295660.79999999999</v>
      </c>
      <c r="F6" s="32">
        <f t="shared" si="0"/>
        <v>574928.6</v>
      </c>
      <c r="G6" s="32">
        <f t="shared" si="0"/>
        <v>574928.6</v>
      </c>
      <c r="H6" s="32">
        <f t="shared" si="0"/>
        <v>287464.79999999993</v>
      </c>
      <c r="I6" s="32">
        <f t="shared" si="0"/>
        <v>16392</v>
      </c>
      <c r="J6" s="32">
        <f t="shared" si="0"/>
        <v>16392</v>
      </c>
      <c r="K6" s="32">
        <f t="shared" si="0"/>
        <v>8196</v>
      </c>
    </row>
    <row r="7" spans="1:11" ht="16.5" customHeight="1">
      <c r="A7" s="33">
        <v>1</v>
      </c>
      <c r="B7" s="34" t="s">
        <v>24</v>
      </c>
      <c r="C7" s="29">
        <f>SUM(F7+I7)</f>
        <v>41649.5</v>
      </c>
      <c r="D7" s="29">
        <f t="shared" ref="D7:E7" si="1">SUM(G7+J7)</f>
        <v>41649.5</v>
      </c>
      <c r="E7" s="29">
        <f t="shared" si="1"/>
        <v>20824.8</v>
      </c>
      <c r="F7" s="29">
        <v>39781.4</v>
      </c>
      <c r="G7" s="35">
        <v>39781.4</v>
      </c>
      <c r="H7" s="35">
        <v>19890.599999999999</v>
      </c>
      <c r="I7" s="35">
        <v>1868.1</v>
      </c>
      <c r="J7" s="35">
        <v>1868.1</v>
      </c>
      <c r="K7" s="35">
        <v>934.2</v>
      </c>
    </row>
    <row r="8" spans="1:11" ht="16.5" customHeight="1">
      <c r="A8" s="33">
        <v>2</v>
      </c>
      <c r="B8" s="34" t="s">
        <v>25</v>
      </c>
      <c r="C8" s="29">
        <f t="shared" ref="C8:C27" si="2">SUM(F8+I8)</f>
        <v>43987.7</v>
      </c>
      <c r="D8" s="29">
        <f t="shared" ref="D8:D27" si="3">SUM(G8+J8)</f>
        <v>43987.7</v>
      </c>
      <c r="E8" s="29">
        <f t="shared" ref="E8:E27" si="4">SUM(H8+K8)</f>
        <v>21993.599999999999</v>
      </c>
      <c r="F8" s="29">
        <v>43987.7</v>
      </c>
      <c r="G8" s="35">
        <v>43987.7</v>
      </c>
      <c r="H8" s="35">
        <v>21993.599999999999</v>
      </c>
      <c r="I8" s="35"/>
      <c r="J8" s="35">
        <v>0</v>
      </c>
      <c r="K8" s="35">
        <v>0</v>
      </c>
    </row>
    <row r="9" spans="1:11" ht="16.5" customHeight="1">
      <c r="A9" s="33">
        <v>3</v>
      </c>
      <c r="B9" s="34" t="s">
        <v>26</v>
      </c>
      <c r="C9" s="29">
        <f t="shared" si="2"/>
        <v>34265.800000000003</v>
      </c>
      <c r="D9" s="29">
        <f t="shared" si="3"/>
        <v>34265.800000000003</v>
      </c>
      <c r="E9" s="29">
        <f t="shared" si="4"/>
        <v>17133</v>
      </c>
      <c r="F9" s="29">
        <v>34265.800000000003</v>
      </c>
      <c r="G9" s="35">
        <v>34265.800000000003</v>
      </c>
      <c r="H9" s="35">
        <v>17133</v>
      </c>
      <c r="I9" s="35"/>
      <c r="J9" s="35">
        <v>0</v>
      </c>
      <c r="K9" s="35">
        <v>0</v>
      </c>
    </row>
    <row r="10" spans="1:11" ht="16.5" customHeight="1">
      <c r="A10" s="33">
        <v>4</v>
      </c>
      <c r="B10" s="34" t="s">
        <v>27</v>
      </c>
      <c r="C10" s="29">
        <f t="shared" si="2"/>
        <v>0</v>
      </c>
      <c r="D10" s="29">
        <f t="shared" si="3"/>
        <v>0</v>
      </c>
      <c r="E10" s="29">
        <f t="shared" si="4"/>
        <v>0</v>
      </c>
      <c r="F10" s="29">
        <v>0</v>
      </c>
      <c r="G10" s="35">
        <v>0</v>
      </c>
      <c r="H10" s="35">
        <v>0</v>
      </c>
      <c r="I10" s="35"/>
      <c r="J10" s="35">
        <v>0</v>
      </c>
      <c r="K10" s="35">
        <v>0</v>
      </c>
    </row>
    <row r="11" spans="1:11" ht="16.5" customHeight="1">
      <c r="A11" s="33">
        <v>5</v>
      </c>
      <c r="B11" s="34" t="s">
        <v>28</v>
      </c>
      <c r="C11" s="29">
        <f t="shared" si="2"/>
        <v>37573.300000000003</v>
      </c>
      <c r="D11" s="29">
        <f t="shared" si="3"/>
        <v>37573.300000000003</v>
      </c>
      <c r="E11" s="29">
        <f t="shared" si="4"/>
        <v>18786.599999999999</v>
      </c>
      <c r="F11" s="29">
        <v>37573.300000000003</v>
      </c>
      <c r="G11" s="35">
        <v>37573.300000000003</v>
      </c>
      <c r="H11" s="35">
        <v>18786.599999999999</v>
      </c>
      <c r="I11" s="35"/>
      <c r="J11" s="35">
        <v>0</v>
      </c>
      <c r="K11" s="35">
        <v>0</v>
      </c>
    </row>
    <row r="12" spans="1:11" ht="16.5" customHeight="1">
      <c r="A12" s="33">
        <v>6</v>
      </c>
      <c r="B12" s="34" t="s">
        <v>29</v>
      </c>
      <c r="C12" s="29">
        <f t="shared" si="2"/>
        <v>79410.600000000006</v>
      </c>
      <c r="D12" s="29">
        <f t="shared" si="3"/>
        <v>79410.600000000006</v>
      </c>
      <c r="E12" s="29">
        <f t="shared" si="4"/>
        <v>39705.599999999999</v>
      </c>
      <c r="F12" s="29">
        <v>79410.600000000006</v>
      </c>
      <c r="G12" s="35">
        <v>79410.600000000006</v>
      </c>
      <c r="H12" s="35">
        <v>39705.599999999999</v>
      </c>
      <c r="I12" s="35"/>
      <c r="J12" s="35">
        <v>0</v>
      </c>
      <c r="K12" s="35">
        <v>0</v>
      </c>
    </row>
    <row r="13" spans="1:11" ht="16.5" customHeight="1">
      <c r="A13" s="33">
        <v>7</v>
      </c>
      <c r="B13" s="34" t="s">
        <v>30</v>
      </c>
      <c r="C13" s="29">
        <f t="shared" si="2"/>
        <v>2772</v>
      </c>
      <c r="D13" s="29">
        <f t="shared" si="3"/>
        <v>2772</v>
      </c>
      <c r="E13" s="29">
        <f t="shared" si="4"/>
        <v>1386</v>
      </c>
      <c r="F13" s="29">
        <v>498.9</v>
      </c>
      <c r="G13" s="35">
        <v>498.9</v>
      </c>
      <c r="H13" s="35">
        <v>249.6</v>
      </c>
      <c r="I13" s="35">
        <v>2273.1</v>
      </c>
      <c r="J13" s="35">
        <v>2273.1</v>
      </c>
      <c r="K13" s="35">
        <v>1136.4000000000001</v>
      </c>
    </row>
    <row r="14" spans="1:11" ht="16.5" customHeight="1">
      <c r="A14" s="33">
        <v>8</v>
      </c>
      <c r="B14" s="34" t="s">
        <v>31</v>
      </c>
      <c r="C14" s="29">
        <f t="shared" si="2"/>
        <v>33623.599999999999</v>
      </c>
      <c r="D14" s="29">
        <f t="shared" si="3"/>
        <v>33623.599999999999</v>
      </c>
      <c r="E14" s="29">
        <f t="shared" si="4"/>
        <v>16812</v>
      </c>
      <c r="F14" s="29">
        <v>33623.599999999999</v>
      </c>
      <c r="G14" s="35">
        <v>33623.599999999999</v>
      </c>
      <c r="H14" s="35">
        <v>16812</v>
      </c>
      <c r="I14" s="35"/>
      <c r="J14" s="35">
        <v>0</v>
      </c>
      <c r="K14" s="35">
        <v>0</v>
      </c>
    </row>
    <row r="15" spans="1:11" ht="16.5" customHeight="1">
      <c r="A15" s="33">
        <v>9</v>
      </c>
      <c r="B15" s="34" t="s">
        <v>32</v>
      </c>
      <c r="C15" s="29">
        <f t="shared" si="2"/>
        <v>1192.5</v>
      </c>
      <c r="D15" s="29">
        <f t="shared" si="3"/>
        <v>1192.5</v>
      </c>
      <c r="E15" s="29">
        <f t="shared" si="4"/>
        <v>596.4</v>
      </c>
      <c r="F15" s="29">
        <v>1192.5</v>
      </c>
      <c r="G15" s="35">
        <v>1192.5</v>
      </c>
      <c r="H15" s="35">
        <v>596.4</v>
      </c>
      <c r="I15" s="35"/>
      <c r="J15" s="35">
        <v>0</v>
      </c>
      <c r="K15" s="35">
        <v>0</v>
      </c>
    </row>
    <row r="16" spans="1:11" ht="16.5" customHeight="1">
      <c r="A16" s="33">
        <v>10</v>
      </c>
      <c r="B16" s="34" t="s">
        <v>33</v>
      </c>
      <c r="C16" s="29">
        <f t="shared" si="2"/>
        <v>36437.4</v>
      </c>
      <c r="D16" s="29">
        <f t="shared" si="3"/>
        <v>36437.4</v>
      </c>
      <c r="E16" s="29">
        <f t="shared" si="4"/>
        <v>18218.400000000001</v>
      </c>
      <c r="F16" s="29">
        <v>36437.4</v>
      </c>
      <c r="G16" s="35">
        <v>36437.4</v>
      </c>
      <c r="H16" s="35">
        <v>18218.400000000001</v>
      </c>
      <c r="I16" s="35"/>
      <c r="J16" s="35">
        <v>0</v>
      </c>
      <c r="K16" s="35">
        <v>0</v>
      </c>
    </row>
    <row r="17" spans="1:11" ht="16.5" customHeight="1">
      <c r="A17" s="33">
        <v>11</v>
      </c>
      <c r="B17" s="34" t="s">
        <v>34</v>
      </c>
      <c r="C17" s="29">
        <f t="shared" si="2"/>
        <v>36189.199999999997</v>
      </c>
      <c r="D17" s="29">
        <f t="shared" si="3"/>
        <v>36189.199999999997</v>
      </c>
      <c r="E17" s="29">
        <f t="shared" si="4"/>
        <v>18094.8</v>
      </c>
      <c r="F17" s="29">
        <v>36189.199999999997</v>
      </c>
      <c r="G17" s="35">
        <v>36189.199999999997</v>
      </c>
      <c r="H17" s="35">
        <v>18094.8</v>
      </c>
      <c r="I17" s="35"/>
      <c r="J17" s="35">
        <v>0</v>
      </c>
      <c r="K17" s="35">
        <v>0</v>
      </c>
    </row>
    <row r="18" spans="1:11" ht="16.5" customHeight="1">
      <c r="A18" s="33">
        <v>12</v>
      </c>
      <c r="B18" s="34" t="s">
        <v>35</v>
      </c>
      <c r="C18" s="29">
        <f t="shared" si="2"/>
        <v>10026.799999999999</v>
      </c>
      <c r="D18" s="29">
        <f t="shared" si="3"/>
        <v>10026.799999999999</v>
      </c>
      <c r="E18" s="29">
        <f t="shared" si="4"/>
        <v>5013.6000000000004</v>
      </c>
      <c r="F18" s="29">
        <v>621.29999999999995</v>
      </c>
      <c r="G18" s="35">
        <v>621.29999999999995</v>
      </c>
      <c r="H18" s="35">
        <v>310.8</v>
      </c>
      <c r="I18" s="35">
        <v>9405.5</v>
      </c>
      <c r="J18" s="35">
        <v>9405.5</v>
      </c>
      <c r="K18" s="35">
        <v>4702.8</v>
      </c>
    </row>
    <row r="19" spans="1:11" ht="16.5" customHeight="1">
      <c r="A19" s="33">
        <v>13</v>
      </c>
      <c r="B19" s="34" t="s">
        <v>36</v>
      </c>
      <c r="C19" s="29">
        <f t="shared" si="2"/>
        <v>21596</v>
      </c>
      <c r="D19" s="29">
        <f t="shared" si="3"/>
        <v>21596</v>
      </c>
      <c r="E19" s="29">
        <f t="shared" si="4"/>
        <v>10798.2</v>
      </c>
      <c r="F19" s="29">
        <v>21596</v>
      </c>
      <c r="G19" s="35">
        <v>21596</v>
      </c>
      <c r="H19" s="35">
        <v>10798.2</v>
      </c>
      <c r="I19" s="35"/>
      <c r="J19" s="35">
        <v>0</v>
      </c>
      <c r="K19" s="35">
        <v>0</v>
      </c>
    </row>
    <row r="20" spans="1:11" ht="16.5" customHeight="1">
      <c r="A20" s="33">
        <v>14</v>
      </c>
      <c r="B20" s="34" t="s">
        <v>37</v>
      </c>
      <c r="C20" s="29">
        <f t="shared" si="2"/>
        <v>41268</v>
      </c>
      <c r="D20" s="29">
        <f t="shared" si="3"/>
        <v>41268</v>
      </c>
      <c r="E20" s="29">
        <f t="shared" si="4"/>
        <v>20634</v>
      </c>
      <c r="F20" s="29">
        <v>41268</v>
      </c>
      <c r="G20" s="35">
        <v>41268</v>
      </c>
      <c r="H20" s="35">
        <v>20634</v>
      </c>
      <c r="I20" s="35"/>
      <c r="J20" s="35">
        <v>0</v>
      </c>
      <c r="K20" s="35">
        <v>0</v>
      </c>
    </row>
    <row r="21" spans="1:11" ht="16.5" customHeight="1">
      <c r="A21" s="33">
        <v>15</v>
      </c>
      <c r="B21" s="34" t="s">
        <v>38</v>
      </c>
      <c r="C21" s="29">
        <f t="shared" si="2"/>
        <v>0</v>
      </c>
      <c r="D21" s="29">
        <f t="shared" si="3"/>
        <v>0</v>
      </c>
      <c r="E21" s="29">
        <f t="shared" si="4"/>
        <v>0</v>
      </c>
      <c r="F21" s="29">
        <v>0</v>
      </c>
      <c r="G21" s="35">
        <v>0</v>
      </c>
      <c r="H21" s="35">
        <v>0</v>
      </c>
      <c r="I21" s="35"/>
      <c r="J21" s="35">
        <v>0</v>
      </c>
      <c r="K21" s="35">
        <v>0</v>
      </c>
    </row>
    <row r="22" spans="1:11" ht="16.5" customHeight="1">
      <c r="A22" s="33">
        <v>16</v>
      </c>
      <c r="B22" s="34" t="s">
        <v>39</v>
      </c>
      <c r="C22" s="29">
        <f t="shared" si="2"/>
        <v>4835.3999999999996</v>
      </c>
      <c r="D22" s="29">
        <f t="shared" si="3"/>
        <v>4835.3999999999996</v>
      </c>
      <c r="E22" s="29">
        <f t="shared" si="4"/>
        <v>2417.3999999999996</v>
      </c>
      <c r="F22" s="29">
        <v>1990.1</v>
      </c>
      <c r="G22" s="35">
        <v>1990.1</v>
      </c>
      <c r="H22" s="35">
        <v>994.8</v>
      </c>
      <c r="I22" s="35">
        <v>2845.3</v>
      </c>
      <c r="J22" s="35">
        <v>2845.3</v>
      </c>
      <c r="K22" s="35">
        <v>1422.6</v>
      </c>
    </row>
    <row r="23" spans="1:11" ht="16.5" customHeight="1">
      <c r="A23" s="33">
        <v>17</v>
      </c>
      <c r="B23" s="34" t="s">
        <v>40</v>
      </c>
      <c r="C23" s="29">
        <f t="shared" si="2"/>
        <v>37759</v>
      </c>
      <c r="D23" s="29">
        <f t="shared" si="3"/>
        <v>37759</v>
      </c>
      <c r="E23" s="29">
        <f t="shared" si="4"/>
        <v>18879.599999999999</v>
      </c>
      <c r="F23" s="29">
        <v>37759</v>
      </c>
      <c r="G23" s="35">
        <v>37759</v>
      </c>
      <c r="H23" s="35">
        <v>18879.599999999999</v>
      </c>
      <c r="I23" s="35"/>
      <c r="J23" s="35"/>
      <c r="K23" s="35"/>
    </row>
    <row r="24" spans="1:11" ht="16.5" customHeight="1">
      <c r="A24" s="33">
        <v>18</v>
      </c>
      <c r="B24" s="34" t="s">
        <v>41</v>
      </c>
      <c r="C24" s="29">
        <f t="shared" si="2"/>
        <v>51225.7</v>
      </c>
      <c r="D24" s="29">
        <f t="shared" si="3"/>
        <v>51225.7</v>
      </c>
      <c r="E24" s="29">
        <f t="shared" si="4"/>
        <v>25612.799999999999</v>
      </c>
      <c r="F24" s="29">
        <v>51225.7</v>
      </c>
      <c r="G24" s="35">
        <v>51225.7</v>
      </c>
      <c r="H24" s="35">
        <v>25612.799999999999</v>
      </c>
      <c r="I24" s="35"/>
      <c r="J24" s="35"/>
      <c r="K24" s="35"/>
    </row>
    <row r="25" spans="1:11" ht="16.5" customHeight="1">
      <c r="A25" s="33">
        <v>19</v>
      </c>
      <c r="B25" s="34" t="s">
        <v>42</v>
      </c>
      <c r="C25" s="29">
        <f t="shared" si="2"/>
        <v>10372.700000000001</v>
      </c>
      <c r="D25" s="29">
        <f t="shared" si="3"/>
        <v>10372.700000000001</v>
      </c>
      <c r="E25" s="29">
        <f t="shared" si="4"/>
        <v>5186.3999999999996</v>
      </c>
      <c r="F25" s="29">
        <v>10372.700000000001</v>
      </c>
      <c r="G25" s="35">
        <v>10372.700000000001</v>
      </c>
      <c r="H25" s="35">
        <v>5186.3999999999996</v>
      </c>
      <c r="I25" s="35"/>
      <c r="J25" s="35"/>
      <c r="K25" s="35"/>
    </row>
    <row r="26" spans="1:11" ht="16.5" customHeight="1">
      <c r="A26" s="33">
        <v>20</v>
      </c>
      <c r="B26" s="34" t="s">
        <v>43</v>
      </c>
      <c r="C26" s="29">
        <f t="shared" si="2"/>
        <v>29092</v>
      </c>
      <c r="D26" s="29">
        <f t="shared" si="3"/>
        <v>29092</v>
      </c>
      <c r="E26" s="29">
        <f t="shared" si="4"/>
        <v>14545.8</v>
      </c>
      <c r="F26" s="29">
        <v>29092</v>
      </c>
      <c r="G26" s="35">
        <v>29092</v>
      </c>
      <c r="H26" s="35">
        <v>14545.8</v>
      </c>
      <c r="I26" s="35"/>
      <c r="J26" s="35"/>
      <c r="K26" s="35"/>
    </row>
    <row r="27" spans="1:11" ht="16.5" customHeight="1">
      <c r="A27" s="33">
        <v>21</v>
      </c>
      <c r="B27" s="34" t="s">
        <v>44</v>
      </c>
      <c r="C27" s="29">
        <f t="shared" si="2"/>
        <v>38043.4</v>
      </c>
      <c r="D27" s="29">
        <f t="shared" si="3"/>
        <v>38043.4</v>
      </c>
      <c r="E27" s="29">
        <f t="shared" si="4"/>
        <v>19021.8</v>
      </c>
      <c r="F27" s="29">
        <v>38043.4</v>
      </c>
      <c r="G27" s="35">
        <v>38043.4</v>
      </c>
      <c r="H27" s="35">
        <v>19021.8</v>
      </c>
      <c r="I27" s="35"/>
      <c r="J27" s="35"/>
      <c r="K27" s="35"/>
    </row>
    <row r="28" spans="1:11" ht="27.75" customHeight="1">
      <c r="A28" s="33"/>
      <c r="B28" s="36" t="s">
        <v>129</v>
      </c>
      <c r="C28" s="32">
        <f>SUM(C29:C33)</f>
        <v>120931.9</v>
      </c>
      <c r="D28" s="32">
        <f t="shared" ref="D28:K28" si="5">SUM(D29:D33)</f>
        <v>120931.9</v>
      </c>
      <c r="E28" s="32">
        <f t="shared" si="5"/>
        <v>60465.599999999999</v>
      </c>
      <c r="F28" s="32">
        <f t="shared" si="5"/>
        <v>108478</v>
      </c>
      <c r="G28" s="32">
        <f t="shared" si="5"/>
        <v>108478</v>
      </c>
      <c r="H28" s="32">
        <f t="shared" si="5"/>
        <v>54238.8</v>
      </c>
      <c r="I28" s="32">
        <f t="shared" si="5"/>
        <v>12453.9</v>
      </c>
      <c r="J28" s="32">
        <f t="shared" si="5"/>
        <v>12453.9</v>
      </c>
      <c r="K28" s="32">
        <f t="shared" si="5"/>
        <v>6226.8</v>
      </c>
    </row>
    <row r="29" spans="1:11" ht="18" customHeight="1">
      <c r="A29" s="33">
        <v>22</v>
      </c>
      <c r="B29" s="34" t="s">
        <v>45</v>
      </c>
      <c r="C29" s="29">
        <f t="shared" ref="C29:C33" si="6">SUM(F29+I29)</f>
        <v>15101</v>
      </c>
      <c r="D29" s="29">
        <f t="shared" ref="D29:D33" si="7">SUM(G29+J29)</f>
        <v>15101</v>
      </c>
      <c r="E29" s="29">
        <f t="shared" ref="E29:E33" si="8">SUM(H29+K29)</f>
        <v>7550.4</v>
      </c>
      <c r="F29" s="29">
        <v>15101</v>
      </c>
      <c r="G29" s="35">
        <v>15101</v>
      </c>
      <c r="H29" s="35">
        <v>7550.4</v>
      </c>
      <c r="I29" s="35"/>
      <c r="J29" s="35">
        <v>0</v>
      </c>
      <c r="K29" s="35">
        <v>0</v>
      </c>
    </row>
    <row r="30" spans="1:11" ht="18" customHeight="1">
      <c r="A30" s="33">
        <v>23</v>
      </c>
      <c r="B30" s="34" t="s">
        <v>46</v>
      </c>
      <c r="C30" s="29">
        <f t="shared" si="6"/>
        <v>5230</v>
      </c>
      <c r="D30" s="29">
        <f t="shared" si="7"/>
        <v>5230</v>
      </c>
      <c r="E30" s="29">
        <f t="shared" si="8"/>
        <v>2614.8000000000002</v>
      </c>
      <c r="F30" s="29">
        <v>0</v>
      </c>
      <c r="G30" s="35">
        <v>0</v>
      </c>
      <c r="H30" s="35">
        <v>0</v>
      </c>
      <c r="I30" s="35">
        <v>5230</v>
      </c>
      <c r="J30" s="35">
        <v>5230</v>
      </c>
      <c r="K30" s="35">
        <v>2614.8000000000002</v>
      </c>
    </row>
    <row r="31" spans="1:11" ht="18" customHeight="1">
      <c r="A31" s="33">
        <v>24</v>
      </c>
      <c r="B31" s="34" t="s">
        <v>47</v>
      </c>
      <c r="C31" s="29">
        <f t="shared" si="6"/>
        <v>93250.2</v>
      </c>
      <c r="D31" s="29">
        <f t="shared" si="7"/>
        <v>93250.2</v>
      </c>
      <c r="E31" s="29">
        <f t="shared" si="8"/>
        <v>46624.800000000003</v>
      </c>
      <c r="F31" s="29">
        <v>93250.2</v>
      </c>
      <c r="G31" s="35">
        <v>93250.2</v>
      </c>
      <c r="H31" s="35">
        <v>46624.800000000003</v>
      </c>
      <c r="I31" s="35"/>
      <c r="J31" s="35">
        <v>0</v>
      </c>
      <c r="K31" s="35">
        <v>0</v>
      </c>
    </row>
    <row r="32" spans="1:11" s="2" customFormat="1" ht="18" customHeight="1">
      <c r="A32" s="33">
        <v>26</v>
      </c>
      <c r="B32" s="34" t="s">
        <v>48</v>
      </c>
      <c r="C32" s="29">
        <f t="shared" si="6"/>
        <v>0</v>
      </c>
      <c r="D32" s="29">
        <f t="shared" si="7"/>
        <v>0</v>
      </c>
      <c r="E32" s="29">
        <f t="shared" si="8"/>
        <v>0</v>
      </c>
      <c r="F32" s="29">
        <v>0</v>
      </c>
      <c r="G32" s="35">
        <v>0</v>
      </c>
      <c r="H32" s="35">
        <v>0</v>
      </c>
      <c r="I32" s="35"/>
      <c r="J32" s="35">
        <v>0</v>
      </c>
      <c r="K32" s="35">
        <v>0</v>
      </c>
    </row>
    <row r="33" spans="1:12" ht="18" customHeight="1">
      <c r="A33" s="33">
        <v>25</v>
      </c>
      <c r="B33" s="34" t="s">
        <v>49</v>
      </c>
      <c r="C33" s="29">
        <f t="shared" si="6"/>
        <v>7350.7</v>
      </c>
      <c r="D33" s="29">
        <f t="shared" si="7"/>
        <v>7350.7</v>
      </c>
      <c r="E33" s="29">
        <f t="shared" si="8"/>
        <v>3675.6</v>
      </c>
      <c r="F33" s="29">
        <v>126.8</v>
      </c>
      <c r="G33" s="35">
        <v>126.8</v>
      </c>
      <c r="H33" s="35">
        <v>63.6</v>
      </c>
      <c r="I33" s="35">
        <v>7223.9</v>
      </c>
      <c r="J33" s="35">
        <v>7223.9</v>
      </c>
      <c r="K33" s="35">
        <v>3612</v>
      </c>
    </row>
    <row r="34" spans="1:12" ht="14">
      <c r="A34" s="33"/>
      <c r="B34" s="34"/>
      <c r="C34" s="34"/>
      <c r="D34" s="29"/>
      <c r="E34" s="29"/>
      <c r="F34" s="29"/>
      <c r="G34" s="35"/>
      <c r="H34" s="35"/>
      <c r="I34" s="35"/>
      <c r="J34" s="35"/>
      <c r="K34" s="35"/>
    </row>
    <row r="35" spans="1:12" s="27" customFormat="1" ht="33.75" customHeight="1">
      <c r="A35" s="79" t="s">
        <v>50</v>
      </c>
      <c r="B35" s="79"/>
      <c r="C35" s="32">
        <f>SUM(C6+C28)</f>
        <v>712252.50000000012</v>
      </c>
      <c r="D35" s="32">
        <f>SUM(D6+D28)</f>
        <v>712252.50000000012</v>
      </c>
      <c r="E35" s="32">
        <f t="shared" ref="E35:K35" si="9">SUM(E6+E28)</f>
        <v>356126.39999999997</v>
      </c>
      <c r="F35" s="32">
        <f t="shared" si="9"/>
        <v>683406.6</v>
      </c>
      <c r="G35" s="32">
        <f t="shared" si="9"/>
        <v>683406.6</v>
      </c>
      <c r="H35" s="32">
        <f t="shared" si="9"/>
        <v>341703.59999999992</v>
      </c>
      <c r="I35" s="32">
        <f t="shared" si="9"/>
        <v>28845.9</v>
      </c>
      <c r="J35" s="32">
        <f t="shared" si="9"/>
        <v>28845.9</v>
      </c>
      <c r="K35" s="32">
        <f t="shared" si="9"/>
        <v>14422.8</v>
      </c>
    </row>
    <row r="37" spans="1:12">
      <c r="L37" s="2"/>
    </row>
    <row r="38" spans="1:12">
      <c r="L38" s="2"/>
    </row>
    <row r="39" spans="1:12">
      <c r="L39" s="2"/>
    </row>
    <row r="40" spans="1:12">
      <c r="L40" s="2"/>
    </row>
    <row r="41" spans="1:12">
      <c r="L41" s="2"/>
    </row>
    <row r="42" spans="1:12">
      <c r="L42" s="2"/>
    </row>
    <row r="43" spans="1:12">
      <c r="L43" s="2"/>
    </row>
    <row r="44" spans="1:12">
      <c r="L44" s="2"/>
    </row>
    <row r="45" spans="1:12">
      <c r="L45" s="2"/>
    </row>
    <row r="46" spans="1:12">
      <c r="L46" s="2"/>
    </row>
    <row r="47" spans="1:12">
      <c r="L47" s="2"/>
    </row>
    <row r="48" spans="1:12">
      <c r="L48" s="2"/>
    </row>
    <row r="49" spans="12:12">
      <c r="L49" s="2"/>
    </row>
    <row r="50" spans="12:12">
      <c r="L50" s="2"/>
    </row>
    <row r="51" spans="12:12">
      <c r="L51" s="2"/>
    </row>
    <row r="52" spans="12:12">
      <c r="L52" s="2"/>
    </row>
  </sheetData>
  <mergeCells count="6">
    <mergeCell ref="D1:K1"/>
    <mergeCell ref="A35:B35"/>
    <mergeCell ref="C4:E4"/>
    <mergeCell ref="F4:H4"/>
    <mergeCell ref="I4:K4"/>
    <mergeCell ref="B2:K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U36"/>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11" sqref="A11"/>
      <selection pane="bottomRight" activeCell="B4" sqref="B4:B5"/>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3.81640625" style="2" customWidth="1"/>
    <col min="9" max="9" width="11.1796875" style="2" customWidth="1"/>
    <col min="10" max="10" width="14.54296875" style="2" customWidth="1"/>
    <col min="11" max="11" width="13.54296875" style="2" customWidth="1"/>
    <col min="12" max="12" width="11.54296875" style="2" customWidth="1"/>
    <col min="13" max="14" width="14.54296875" style="2" customWidth="1"/>
    <col min="15" max="15" width="12.7265625" style="2" customWidth="1"/>
    <col min="16" max="16" width="13.81640625" style="2" customWidth="1"/>
    <col min="17" max="17" width="12.1796875" style="2" customWidth="1"/>
    <col min="18" max="18" width="13.54296875" style="2" customWidth="1"/>
    <col min="19" max="19" width="12.453125" style="2" customWidth="1"/>
    <col min="20" max="20" width="12.7265625" style="2" customWidth="1"/>
    <col min="21" max="21" width="13.54296875" style="2" customWidth="1"/>
    <col min="22" max="22" width="11.26953125" style="2" customWidth="1"/>
    <col min="23" max="23" width="12.1796875" style="2" customWidth="1"/>
    <col min="24" max="24" width="13.81640625" style="2" customWidth="1"/>
    <col min="25" max="25" width="13" style="2" customWidth="1"/>
    <col min="26" max="26" width="13.1796875" style="2" customWidth="1"/>
    <col min="27" max="27" width="14.7265625" style="2" customWidth="1"/>
    <col min="28" max="28" width="12.54296875" style="2" customWidth="1"/>
    <col min="29" max="29" width="11.1796875" style="2" customWidth="1"/>
    <col min="30" max="30" width="14.81640625" style="2" customWidth="1"/>
    <col min="31" max="32" width="11.1796875" style="2" customWidth="1"/>
    <col min="33" max="33" width="13" style="2" customWidth="1"/>
    <col min="34" max="34" width="11.81640625" style="2" customWidth="1"/>
    <col min="35" max="65" width="11.1796875" style="2" customWidth="1"/>
    <col min="66" max="66" width="12.81640625" style="2" customWidth="1"/>
    <col min="67" max="67" width="12" style="2" bestFit="1" customWidth="1"/>
    <col min="68" max="70" width="11.1796875" style="2" customWidth="1"/>
    <col min="71" max="71" width="9.26953125" style="2" customWidth="1"/>
    <col min="72" max="75" width="11.1796875" style="2" customWidth="1"/>
    <col min="76" max="76" width="11.453125" style="2" customWidth="1"/>
    <col min="77" max="77" width="9.453125" style="2" customWidth="1"/>
    <col min="78" max="78" width="12" style="2" customWidth="1"/>
    <col min="79" max="79" width="12.54296875" style="2" customWidth="1"/>
    <col min="80" max="80" width="11.7265625" style="2" customWidth="1"/>
    <col min="81" max="81" width="11.81640625" style="2" customWidth="1"/>
    <col min="82" max="82" width="14" style="2" customWidth="1"/>
    <col min="83" max="83" width="11.26953125" style="2" customWidth="1"/>
    <col min="84" max="84" width="11" style="2" customWidth="1"/>
    <col min="85" max="85" width="12" style="2" customWidth="1"/>
    <col min="86" max="86" width="9.7265625" style="2" customWidth="1"/>
    <col min="87" max="87" width="10.81640625" style="2" customWidth="1"/>
    <col min="88" max="88" width="11.1796875" style="2" customWidth="1"/>
    <col min="89" max="89" width="12.26953125" style="2" customWidth="1"/>
    <col min="90" max="104" width="14" style="2" customWidth="1"/>
    <col min="105" max="105" width="11.54296875" style="2" customWidth="1"/>
    <col min="106" max="106" width="10.7265625" style="2" customWidth="1"/>
    <col min="107" max="112" width="14" style="2" customWidth="1"/>
    <col min="113" max="113" width="12.26953125" style="2" customWidth="1"/>
    <col min="114" max="115" width="14" style="2" customWidth="1"/>
    <col min="116" max="116" width="11.453125" style="2" customWidth="1"/>
    <col min="117" max="118" width="14" style="2" customWidth="1"/>
    <col min="119" max="119" width="10.26953125" style="2" customWidth="1"/>
    <col min="120" max="127" width="14" style="2" customWidth="1"/>
    <col min="128" max="128" width="11.453125" style="2" customWidth="1"/>
    <col min="129" max="129" width="14" style="2" customWidth="1"/>
    <col min="130" max="130" width="12.54296875" style="2" customWidth="1"/>
    <col min="131" max="131" width="10.7265625" style="2" customWidth="1"/>
    <col min="132" max="135" width="14" style="2" customWidth="1"/>
    <col min="136" max="136" width="11.453125" style="2" customWidth="1"/>
    <col min="137" max="142" width="14" style="2" customWidth="1"/>
    <col min="143" max="143" width="11" style="2" customWidth="1"/>
    <col min="144" max="145" width="14" style="2" customWidth="1"/>
    <col min="146" max="146" width="12.26953125" style="2" customWidth="1"/>
    <col min="147" max="155" width="14" style="2" customWidth="1"/>
    <col min="156" max="156" width="11.453125" style="2" customWidth="1"/>
    <col min="157" max="157" width="12.26953125" style="2" customWidth="1"/>
    <col min="158" max="158" width="11.453125" style="2" customWidth="1"/>
    <col min="159" max="161" width="14" style="2" customWidth="1"/>
    <col min="162" max="162" width="11.7265625" style="2" customWidth="1"/>
    <col min="163" max="163" width="14" style="2" customWidth="1"/>
    <col min="164" max="167" width="10" style="2" customWidth="1"/>
    <col min="168" max="178" width="14" style="2" customWidth="1"/>
    <col min="179" max="179" width="10" style="2" customWidth="1"/>
    <col min="180" max="180" width="12.453125" style="2" customWidth="1"/>
    <col min="181" max="187" width="14" style="2" customWidth="1"/>
    <col min="188" max="188" width="10.1796875" style="2" customWidth="1"/>
    <col min="189" max="191" width="14" style="2" customWidth="1"/>
    <col min="192" max="192" width="13.54296875" style="2" customWidth="1"/>
    <col min="193" max="193" width="12" style="2" customWidth="1"/>
    <col min="194" max="195" width="11.54296875" style="2" customWidth="1"/>
    <col min="196" max="196" width="12" style="2" customWidth="1"/>
    <col min="197" max="197" width="12.7265625" style="2" customWidth="1"/>
    <col min="198" max="198" width="11.54296875" style="2" customWidth="1"/>
    <col min="199" max="199" width="13.7265625" style="2" customWidth="1"/>
    <col min="200" max="200" width="13.26953125" style="2" customWidth="1"/>
    <col min="201" max="201" width="11" style="2" customWidth="1"/>
    <col min="202" max="203" width="14.453125" style="2" customWidth="1"/>
    <col min="204" max="16384" width="9.1796875" style="5"/>
  </cols>
  <sheetData>
    <row r="1" spans="1:203" ht="26.25" hidden="1" customHeight="1">
      <c r="A1" s="1" t="s">
        <v>0</v>
      </c>
      <c r="D1" s="78"/>
      <c r="E1" s="78"/>
      <c r="F1" s="78"/>
      <c r="G1" s="78"/>
      <c r="H1" s="78"/>
      <c r="I1" s="78"/>
      <c r="J1" s="78"/>
      <c r="K1" s="78"/>
      <c r="L1" s="78"/>
      <c r="M1" s="78"/>
      <c r="N1" s="78"/>
      <c r="O1" s="78"/>
      <c r="P1" s="78"/>
      <c r="Q1" s="78"/>
      <c r="R1" s="78"/>
      <c r="S1" s="78"/>
      <c r="T1" s="78"/>
      <c r="U1" s="78"/>
      <c r="V1" s="78"/>
      <c r="W1" s="78"/>
      <c r="X1" s="54"/>
      <c r="Y1" s="52"/>
      <c r="Z1" s="24"/>
      <c r="AA1" s="51"/>
      <c r="AB1" s="25"/>
      <c r="AC1" s="25"/>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25"/>
      <c r="CB1" s="25"/>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25"/>
      <c r="GL1" s="25"/>
      <c r="GM1" s="51"/>
      <c r="GN1" s="25"/>
      <c r="GO1" s="25"/>
      <c r="GP1" s="51"/>
      <c r="GQ1" s="25"/>
      <c r="GR1" s="25"/>
      <c r="GS1" s="51"/>
      <c r="GT1" s="25"/>
      <c r="GU1" s="25"/>
    </row>
    <row r="2" spans="1:203" s="2" customFormat="1" ht="63" customHeight="1">
      <c r="A2" s="1" t="s">
        <v>1</v>
      </c>
      <c r="D2" s="78" t="s">
        <v>374</v>
      </c>
      <c r="E2" s="78"/>
      <c r="F2" s="78"/>
      <c r="G2" s="78"/>
      <c r="H2" s="78"/>
      <c r="I2" s="78"/>
      <c r="J2" s="78"/>
      <c r="K2" s="78"/>
      <c r="L2" s="78"/>
      <c r="M2" s="78"/>
      <c r="N2" s="78"/>
      <c r="O2" s="78"/>
      <c r="P2" s="78"/>
      <c r="Q2" s="78"/>
      <c r="R2" s="56"/>
      <c r="S2" s="47"/>
      <c r="T2" s="47"/>
      <c r="U2" s="47"/>
      <c r="V2" s="47"/>
      <c r="W2" s="47"/>
      <c r="X2" s="47"/>
      <c r="Y2" s="47"/>
      <c r="Z2" s="47"/>
      <c r="AA2" s="47"/>
      <c r="AB2" s="56"/>
      <c r="AC2" s="56"/>
      <c r="AD2" s="56"/>
      <c r="AE2" s="56"/>
      <c r="AF2" s="56"/>
      <c r="AG2" s="51"/>
      <c r="AH2" s="51"/>
      <c r="AI2" s="51"/>
      <c r="AJ2" s="51"/>
      <c r="AK2" s="51"/>
      <c r="AL2" s="51"/>
      <c r="AM2" s="51"/>
      <c r="AN2" s="51"/>
      <c r="AO2" s="51"/>
      <c r="AP2" s="51"/>
      <c r="AQ2" s="51"/>
      <c r="AR2" s="51"/>
      <c r="AS2" s="51"/>
      <c r="AT2" s="51"/>
      <c r="AU2" s="51"/>
      <c r="AV2" s="51"/>
      <c r="AW2" s="51"/>
      <c r="AX2" s="51"/>
      <c r="AY2" s="51"/>
      <c r="AZ2" s="51"/>
      <c r="BA2" s="74"/>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74"/>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row>
    <row r="3" spans="1:203" ht="30" customHeight="1">
      <c r="D3" s="2"/>
      <c r="E3" s="2"/>
      <c r="F3" s="2"/>
      <c r="P3" s="86" t="s">
        <v>128</v>
      </c>
      <c r="Q3" s="86"/>
      <c r="R3" s="53"/>
      <c r="X3" s="84"/>
      <c r="Y3" s="84"/>
      <c r="Z3" s="84"/>
      <c r="AA3" s="7"/>
      <c r="AB3" s="7"/>
      <c r="AC3" s="7"/>
      <c r="AD3" s="7"/>
      <c r="AE3" s="7"/>
      <c r="AF3" s="7"/>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row>
    <row r="4" spans="1:203" ht="175.5" customHeight="1">
      <c r="A4" s="88" t="s">
        <v>52</v>
      </c>
      <c r="B4" s="80" t="s">
        <v>131</v>
      </c>
      <c r="C4" s="85" t="s">
        <v>134</v>
      </c>
      <c r="D4" s="85"/>
      <c r="E4" s="85"/>
      <c r="F4" s="80" t="s">
        <v>140</v>
      </c>
      <c r="G4" s="80"/>
      <c r="H4" s="80"/>
      <c r="I4" s="80" t="s">
        <v>141</v>
      </c>
      <c r="J4" s="80"/>
      <c r="K4" s="80"/>
      <c r="L4" s="80" t="s">
        <v>137</v>
      </c>
      <c r="M4" s="80"/>
      <c r="N4" s="80"/>
      <c r="O4" s="80" t="s">
        <v>142</v>
      </c>
      <c r="P4" s="80"/>
      <c r="Q4" s="80"/>
      <c r="R4" s="80" t="s">
        <v>143</v>
      </c>
      <c r="S4" s="80"/>
      <c r="T4" s="80"/>
      <c r="U4" s="80" t="s">
        <v>144</v>
      </c>
      <c r="V4" s="80"/>
      <c r="W4" s="80"/>
      <c r="X4" s="80" t="s">
        <v>147</v>
      </c>
      <c r="Y4" s="80"/>
      <c r="Z4" s="80"/>
      <c r="AA4" s="80" t="s">
        <v>148</v>
      </c>
      <c r="AB4" s="80"/>
      <c r="AC4" s="80"/>
      <c r="AD4" s="80" t="s">
        <v>267</v>
      </c>
      <c r="AE4" s="80"/>
      <c r="AF4" s="80"/>
      <c r="AG4" s="80" t="s">
        <v>266</v>
      </c>
      <c r="AH4" s="80"/>
      <c r="AI4" s="80"/>
      <c r="AJ4" s="80" t="s">
        <v>159</v>
      </c>
      <c r="AK4" s="80"/>
      <c r="AL4" s="80"/>
      <c r="AM4" s="80" t="s">
        <v>169</v>
      </c>
      <c r="AN4" s="80"/>
      <c r="AO4" s="80"/>
      <c r="AP4" s="80" t="s">
        <v>278</v>
      </c>
      <c r="AQ4" s="80"/>
      <c r="AR4" s="80"/>
      <c r="AS4" s="80" t="s">
        <v>173</v>
      </c>
      <c r="AT4" s="80"/>
      <c r="AU4" s="80"/>
      <c r="AV4" s="80" t="s">
        <v>279</v>
      </c>
      <c r="AW4" s="80"/>
      <c r="AX4" s="80"/>
      <c r="AY4" s="80" t="s">
        <v>280</v>
      </c>
      <c r="AZ4" s="80"/>
      <c r="BA4" s="80"/>
      <c r="BB4" s="80" t="s">
        <v>170</v>
      </c>
      <c r="BC4" s="80"/>
      <c r="BD4" s="80"/>
      <c r="BE4" s="80" t="s">
        <v>281</v>
      </c>
      <c r="BF4" s="80"/>
      <c r="BG4" s="80"/>
      <c r="BH4" s="80" t="s">
        <v>283</v>
      </c>
      <c r="BI4" s="80"/>
      <c r="BJ4" s="80"/>
      <c r="BK4" s="80" t="s">
        <v>318</v>
      </c>
      <c r="BL4" s="80"/>
      <c r="BM4" s="80"/>
      <c r="BN4" s="80" t="s">
        <v>165</v>
      </c>
      <c r="BO4" s="80"/>
      <c r="BP4" s="80"/>
      <c r="BQ4" s="80" t="s">
        <v>285</v>
      </c>
      <c r="BR4" s="80"/>
      <c r="BS4" s="80"/>
      <c r="BT4" s="80" t="s">
        <v>287</v>
      </c>
      <c r="BU4" s="80"/>
      <c r="BV4" s="80"/>
      <c r="BW4" s="80" t="s">
        <v>160</v>
      </c>
      <c r="BX4" s="80"/>
      <c r="BY4" s="80"/>
      <c r="BZ4" s="81" t="s">
        <v>150</v>
      </c>
      <c r="CA4" s="82"/>
      <c r="CB4" s="83"/>
      <c r="CC4" s="81" t="s">
        <v>171</v>
      </c>
      <c r="CD4" s="82"/>
      <c r="CE4" s="83"/>
      <c r="CF4" s="81" t="s">
        <v>156</v>
      </c>
      <c r="CG4" s="82"/>
      <c r="CH4" s="83"/>
      <c r="CI4" s="81" t="s">
        <v>151</v>
      </c>
      <c r="CJ4" s="82"/>
      <c r="CK4" s="83"/>
      <c r="CL4" s="81" t="s">
        <v>319</v>
      </c>
      <c r="CM4" s="82"/>
      <c r="CN4" s="83"/>
      <c r="CO4" s="81" t="s">
        <v>167</v>
      </c>
      <c r="CP4" s="82"/>
      <c r="CQ4" s="83"/>
      <c r="CR4" s="81" t="s">
        <v>145</v>
      </c>
      <c r="CS4" s="82"/>
      <c r="CT4" s="83"/>
      <c r="CU4" s="81" t="s">
        <v>154</v>
      </c>
      <c r="CV4" s="82"/>
      <c r="CW4" s="83"/>
      <c r="CX4" s="81" t="s">
        <v>292</v>
      </c>
      <c r="CY4" s="82"/>
      <c r="CZ4" s="83"/>
      <c r="DA4" s="81" t="s">
        <v>294</v>
      </c>
      <c r="DB4" s="82"/>
      <c r="DC4" s="83"/>
      <c r="DD4" s="81" t="s">
        <v>295</v>
      </c>
      <c r="DE4" s="82"/>
      <c r="DF4" s="83"/>
      <c r="DG4" s="81" t="s">
        <v>297</v>
      </c>
      <c r="DH4" s="82"/>
      <c r="DI4" s="83"/>
      <c r="DJ4" s="81" t="s">
        <v>180</v>
      </c>
      <c r="DK4" s="82"/>
      <c r="DL4" s="83"/>
      <c r="DM4" s="81" t="s">
        <v>166</v>
      </c>
      <c r="DN4" s="82"/>
      <c r="DO4" s="83"/>
      <c r="DP4" s="81" t="s">
        <v>155</v>
      </c>
      <c r="DQ4" s="82"/>
      <c r="DR4" s="83"/>
      <c r="DS4" s="81" t="s">
        <v>164</v>
      </c>
      <c r="DT4" s="82"/>
      <c r="DU4" s="83"/>
      <c r="DV4" s="81" t="s">
        <v>153</v>
      </c>
      <c r="DW4" s="82"/>
      <c r="DX4" s="83"/>
      <c r="DY4" s="81" t="s">
        <v>298</v>
      </c>
      <c r="DZ4" s="82"/>
      <c r="EA4" s="83"/>
      <c r="EB4" s="81" t="s">
        <v>158</v>
      </c>
      <c r="EC4" s="82"/>
      <c r="ED4" s="83"/>
      <c r="EE4" s="81" t="s">
        <v>300</v>
      </c>
      <c r="EF4" s="82"/>
      <c r="EG4" s="83"/>
      <c r="EH4" s="81" t="s">
        <v>139</v>
      </c>
      <c r="EI4" s="82"/>
      <c r="EJ4" s="83"/>
      <c r="EK4" s="81" t="s">
        <v>301</v>
      </c>
      <c r="EL4" s="82"/>
      <c r="EM4" s="83"/>
      <c r="EN4" s="81" t="s">
        <v>320</v>
      </c>
      <c r="EO4" s="82"/>
      <c r="EP4" s="83"/>
      <c r="EQ4" s="81" t="s">
        <v>152</v>
      </c>
      <c r="ER4" s="82"/>
      <c r="ES4" s="83"/>
      <c r="ET4" s="81" t="s">
        <v>268</v>
      </c>
      <c r="EU4" s="82"/>
      <c r="EV4" s="83"/>
      <c r="EW4" s="81" t="s">
        <v>157</v>
      </c>
      <c r="EX4" s="82"/>
      <c r="EY4" s="83"/>
      <c r="EZ4" s="81" t="s">
        <v>304</v>
      </c>
      <c r="FA4" s="82"/>
      <c r="FB4" s="83"/>
      <c r="FC4" s="81" t="s">
        <v>321</v>
      </c>
      <c r="FD4" s="82"/>
      <c r="FE4" s="83"/>
      <c r="FF4" s="81" t="s">
        <v>322</v>
      </c>
      <c r="FG4" s="82"/>
      <c r="FH4" s="83"/>
      <c r="FI4" s="81" t="s">
        <v>376</v>
      </c>
      <c r="FJ4" s="82"/>
      <c r="FK4" s="83"/>
      <c r="FL4" s="81" t="s">
        <v>163</v>
      </c>
      <c r="FM4" s="82"/>
      <c r="FN4" s="83"/>
      <c r="FO4" s="81" t="s">
        <v>138</v>
      </c>
      <c r="FP4" s="82"/>
      <c r="FQ4" s="83"/>
      <c r="FR4" s="81" t="s">
        <v>307</v>
      </c>
      <c r="FS4" s="82"/>
      <c r="FT4" s="83"/>
      <c r="FU4" s="81" t="s">
        <v>308</v>
      </c>
      <c r="FV4" s="82"/>
      <c r="FW4" s="83"/>
      <c r="FX4" s="81" t="s">
        <v>309</v>
      </c>
      <c r="FY4" s="82"/>
      <c r="FZ4" s="83"/>
      <c r="GA4" s="81" t="s">
        <v>310</v>
      </c>
      <c r="GB4" s="82"/>
      <c r="GC4" s="83"/>
      <c r="GD4" s="81" t="s">
        <v>315</v>
      </c>
      <c r="GE4" s="82"/>
      <c r="GF4" s="83"/>
      <c r="GG4" s="81" t="s">
        <v>172</v>
      </c>
      <c r="GH4" s="82"/>
      <c r="GI4" s="83"/>
      <c r="GJ4" s="80" t="s">
        <v>161</v>
      </c>
      <c r="GK4" s="80"/>
      <c r="GL4" s="80"/>
      <c r="GM4" s="80" t="s">
        <v>146</v>
      </c>
      <c r="GN4" s="80"/>
      <c r="GO4" s="80"/>
      <c r="GP4" s="80" t="s">
        <v>178</v>
      </c>
      <c r="GQ4" s="80"/>
      <c r="GR4" s="80"/>
      <c r="GS4" s="80" t="s">
        <v>168</v>
      </c>
      <c r="GT4" s="80"/>
      <c r="GU4" s="80"/>
    </row>
    <row r="5" spans="1:203" s="39" customFormat="1" ht="75.75" customHeight="1">
      <c r="A5" s="88"/>
      <c r="B5" s="80"/>
      <c r="C5" s="38" t="s">
        <v>263</v>
      </c>
      <c r="D5" s="38" t="s">
        <v>264</v>
      </c>
      <c r="E5" s="38" t="s">
        <v>265</v>
      </c>
      <c r="F5" s="38" t="s">
        <v>263</v>
      </c>
      <c r="G5" s="38" t="s">
        <v>264</v>
      </c>
      <c r="H5" s="38" t="s">
        <v>265</v>
      </c>
      <c r="I5" s="38" t="s">
        <v>263</v>
      </c>
      <c r="J5" s="38" t="s">
        <v>264</v>
      </c>
      <c r="K5" s="38" t="s">
        <v>265</v>
      </c>
      <c r="L5" s="38" t="s">
        <v>263</v>
      </c>
      <c r="M5" s="38" t="s">
        <v>264</v>
      </c>
      <c r="N5" s="38" t="s">
        <v>265</v>
      </c>
      <c r="O5" s="38" t="s">
        <v>263</v>
      </c>
      <c r="P5" s="38" t="s">
        <v>264</v>
      </c>
      <c r="Q5" s="38" t="s">
        <v>265</v>
      </c>
      <c r="R5" s="38" t="s">
        <v>263</v>
      </c>
      <c r="S5" s="38" t="s">
        <v>264</v>
      </c>
      <c r="T5" s="38" t="s">
        <v>265</v>
      </c>
      <c r="U5" s="38" t="s">
        <v>263</v>
      </c>
      <c r="V5" s="38" t="s">
        <v>264</v>
      </c>
      <c r="W5" s="38" t="s">
        <v>265</v>
      </c>
      <c r="X5" s="38" t="s">
        <v>263</v>
      </c>
      <c r="Y5" s="38" t="s">
        <v>264</v>
      </c>
      <c r="Z5" s="38" t="s">
        <v>265</v>
      </c>
      <c r="AA5" s="38" t="s">
        <v>263</v>
      </c>
      <c r="AB5" s="38" t="s">
        <v>264</v>
      </c>
      <c r="AC5" s="38" t="s">
        <v>265</v>
      </c>
      <c r="AD5" s="38" t="s">
        <v>263</v>
      </c>
      <c r="AE5" s="38" t="s">
        <v>264</v>
      </c>
      <c r="AF5" s="38" t="s">
        <v>265</v>
      </c>
      <c r="AG5" s="38" t="s">
        <v>263</v>
      </c>
      <c r="AH5" s="38" t="s">
        <v>264</v>
      </c>
      <c r="AI5" s="38" t="s">
        <v>265</v>
      </c>
      <c r="AJ5" s="38" t="s">
        <v>263</v>
      </c>
      <c r="AK5" s="38" t="s">
        <v>264</v>
      </c>
      <c r="AL5" s="38" t="s">
        <v>265</v>
      </c>
      <c r="AM5" s="38" t="s">
        <v>263</v>
      </c>
      <c r="AN5" s="38" t="s">
        <v>264</v>
      </c>
      <c r="AO5" s="38" t="s">
        <v>265</v>
      </c>
      <c r="AP5" s="38" t="s">
        <v>263</v>
      </c>
      <c r="AQ5" s="38" t="s">
        <v>264</v>
      </c>
      <c r="AR5" s="38" t="s">
        <v>265</v>
      </c>
      <c r="AS5" s="38" t="s">
        <v>263</v>
      </c>
      <c r="AT5" s="38" t="s">
        <v>264</v>
      </c>
      <c r="AU5" s="38" t="s">
        <v>265</v>
      </c>
      <c r="AV5" s="38" t="s">
        <v>263</v>
      </c>
      <c r="AW5" s="38" t="s">
        <v>264</v>
      </c>
      <c r="AX5" s="38" t="s">
        <v>265</v>
      </c>
      <c r="AY5" s="38" t="s">
        <v>263</v>
      </c>
      <c r="AZ5" s="38" t="s">
        <v>264</v>
      </c>
      <c r="BA5" s="38" t="s">
        <v>265</v>
      </c>
      <c r="BB5" s="38" t="s">
        <v>263</v>
      </c>
      <c r="BC5" s="38" t="s">
        <v>264</v>
      </c>
      <c r="BD5" s="38" t="s">
        <v>265</v>
      </c>
      <c r="BE5" s="38" t="s">
        <v>263</v>
      </c>
      <c r="BF5" s="38" t="s">
        <v>264</v>
      </c>
      <c r="BG5" s="38" t="s">
        <v>265</v>
      </c>
      <c r="BH5" s="38" t="s">
        <v>263</v>
      </c>
      <c r="BI5" s="38" t="s">
        <v>264</v>
      </c>
      <c r="BJ5" s="38" t="s">
        <v>265</v>
      </c>
      <c r="BK5" s="38" t="s">
        <v>263</v>
      </c>
      <c r="BL5" s="38" t="s">
        <v>264</v>
      </c>
      <c r="BM5" s="38" t="s">
        <v>265</v>
      </c>
      <c r="BN5" s="38" t="s">
        <v>263</v>
      </c>
      <c r="BO5" s="38" t="s">
        <v>264</v>
      </c>
      <c r="BP5" s="38" t="s">
        <v>265</v>
      </c>
      <c r="BQ5" s="38" t="s">
        <v>263</v>
      </c>
      <c r="BR5" s="38" t="s">
        <v>264</v>
      </c>
      <c r="BS5" s="38" t="s">
        <v>265</v>
      </c>
      <c r="BT5" s="38" t="s">
        <v>263</v>
      </c>
      <c r="BU5" s="38" t="s">
        <v>264</v>
      </c>
      <c r="BV5" s="38" t="s">
        <v>265</v>
      </c>
      <c r="BW5" s="38" t="s">
        <v>263</v>
      </c>
      <c r="BX5" s="38" t="s">
        <v>264</v>
      </c>
      <c r="BY5" s="38" t="s">
        <v>265</v>
      </c>
      <c r="BZ5" s="38" t="s">
        <v>263</v>
      </c>
      <c r="CA5" s="38" t="s">
        <v>264</v>
      </c>
      <c r="CB5" s="38" t="s">
        <v>265</v>
      </c>
      <c r="CC5" s="38" t="s">
        <v>263</v>
      </c>
      <c r="CD5" s="38" t="s">
        <v>264</v>
      </c>
      <c r="CE5" s="38" t="s">
        <v>265</v>
      </c>
      <c r="CF5" s="38" t="s">
        <v>263</v>
      </c>
      <c r="CG5" s="38" t="s">
        <v>264</v>
      </c>
      <c r="CH5" s="38" t="s">
        <v>265</v>
      </c>
      <c r="CI5" s="38" t="s">
        <v>263</v>
      </c>
      <c r="CJ5" s="38" t="s">
        <v>264</v>
      </c>
      <c r="CK5" s="38" t="s">
        <v>265</v>
      </c>
      <c r="CL5" s="38" t="s">
        <v>263</v>
      </c>
      <c r="CM5" s="38" t="s">
        <v>264</v>
      </c>
      <c r="CN5" s="38" t="s">
        <v>265</v>
      </c>
      <c r="CO5" s="38" t="s">
        <v>263</v>
      </c>
      <c r="CP5" s="38" t="s">
        <v>264</v>
      </c>
      <c r="CQ5" s="38" t="s">
        <v>265</v>
      </c>
      <c r="CR5" s="38" t="s">
        <v>263</v>
      </c>
      <c r="CS5" s="38" t="s">
        <v>264</v>
      </c>
      <c r="CT5" s="38" t="s">
        <v>265</v>
      </c>
      <c r="CU5" s="38" t="s">
        <v>263</v>
      </c>
      <c r="CV5" s="38" t="s">
        <v>264</v>
      </c>
      <c r="CW5" s="38" t="s">
        <v>265</v>
      </c>
      <c r="CX5" s="38" t="s">
        <v>263</v>
      </c>
      <c r="CY5" s="38" t="s">
        <v>264</v>
      </c>
      <c r="CZ5" s="38" t="s">
        <v>265</v>
      </c>
      <c r="DA5" s="38" t="s">
        <v>263</v>
      </c>
      <c r="DB5" s="38" t="s">
        <v>264</v>
      </c>
      <c r="DC5" s="38" t="s">
        <v>265</v>
      </c>
      <c r="DD5" s="38" t="s">
        <v>263</v>
      </c>
      <c r="DE5" s="38" t="s">
        <v>264</v>
      </c>
      <c r="DF5" s="38" t="s">
        <v>265</v>
      </c>
      <c r="DG5" s="38" t="s">
        <v>263</v>
      </c>
      <c r="DH5" s="38" t="s">
        <v>264</v>
      </c>
      <c r="DI5" s="38" t="s">
        <v>265</v>
      </c>
      <c r="DJ5" s="38" t="s">
        <v>263</v>
      </c>
      <c r="DK5" s="38" t="s">
        <v>264</v>
      </c>
      <c r="DL5" s="38" t="s">
        <v>265</v>
      </c>
      <c r="DM5" s="38" t="s">
        <v>263</v>
      </c>
      <c r="DN5" s="38" t="s">
        <v>264</v>
      </c>
      <c r="DO5" s="38" t="s">
        <v>265</v>
      </c>
      <c r="DP5" s="38" t="s">
        <v>263</v>
      </c>
      <c r="DQ5" s="38" t="s">
        <v>264</v>
      </c>
      <c r="DR5" s="38" t="s">
        <v>265</v>
      </c>
      <c r="DS5" s="38" t="s">
        <v>263</v>
      </c>
      <c r="DT5" s="38" t="s">
        <v>264</v>
      </c>
      <c r="DU5" s="38" t="s">
        <v>265</v>
      </c>
      <c r="DV5" s="38" t="s">
        <v>263</v>
      </c>
      <c r="DW5" s="38" t="s">
        <v>264</v>
      </c>
      <c r="DX5" s="38" t="s">
        <v>265</v>
      </c>
      <c r="DY5" s="38" t="s">
        <v>263</v>
      </c>
      <c r="DZ5" s="38" t="s">
        <v>264</v>
      </c>
      <c r="EA5" s="38" t="s">
        <v>265</v>
      </c>
      <c r="EB5" s="38" t="s">
        <v>263</v>
      </c>
      <c r="EC5" s="38" t="s">
        <v>264</v>
      </c>
      <c r="ED5" s="38" t="s">
        <v>265</v>
      </c>
      <c r="EE5" s="38" t="s">
        <v>263</v>
      </c>
      <c r="EF5" s="38" t="s">
        <v>264</v>
      </c>
      <c r="EG5" s="38" t="s">
        <v>265</v>
      </c>
      <c r="EH5" s="38" t="s">
        <v>263</v>
      </c>
      <c r="EI5" s="38" t="s">
        <v>264</v>
      </c>
      <c r="EJ5" s="38" t="s">
        <v>265</v>
      </c>
      <c r="EK5" s="38" t="s">
        <v>263</v>
      </c>
      <c r="EL5" s="38" t="s">
        <v>264</v>
      </c>
      <c r="EM5" s="38" t="s">
        <v>265</v>
      </c>
      <c r="EN5" s="38" t="s">
        <v>263</v>
      </c>
      <c r="EO5" s="38" t="s">
        <v>264</v>
      </c>
      <c r="EP5" s="38" t="s">
        <v>265</v>
      </c>
      <c r="EQ5" s="38" t="s">
        <v>263</v>
      </c>
      <c r="ER5" s="38" t="s">
        <v>264</v>
      </c>
      <c r="ES5" s="38" t="s">
        <v>265</v>
      </c>
      <c r="ET5" s="38" t="s">
        <v>263</v>
      </c>
      <c r="EU5" s="38" t="s">
        <v>264</v>
      </c>
      <c r="EV5" s="38" t="s">
        <v>265</v>
      </c>
      <c r="EW5" s="38" t="s">
        <v>263</v>
      </c>
      <c r="EX5" s="38" t="s">
        <v>264</v>
      </c>
      <c r="EY5" s="38" t="s">
        <v>265</v>
      </c>
      <c r="EZ5" s="38" t="s">
        <v>263</v>
      </c>
      <c r="FA5" s="38" t="s">
        <v>264</v>
      </c>
      <c r="FB5" s="38" t="s">
        <v>265</v>
      </c>
      <c r="FC5" s="38" t="s">
        <v>263</v>
      </c>
      <c r="FD5" s="38" t="s">
        <v>264</v>
      </c>
      <c r="FE5" s="38" t="s">
        <v>265</v>
      </c>
      <c r="FF5" s="38" t="s">
        <v>263</v>
      </c>
      <c r="FG5" s="38" t="s">
        <v>264</v>
      </c>
      <c r="FH5" s="38" t="s">
        <v>265</v>
      </c>
      <c r="FI5" s="38" t="s">
        <v>263</v>
      </c>
      <c r="FJ5" s="38" t="s">
        <v>264</v>
      </c>
      <c r="FK5" s="38" t="s">
        <v>265</v>
      </c>
      <c r="FL5" s="38" t="s">
        <v>263</v>
      </c>
      <c r="FM5" s="38" t="s">
        <v>264</v>
      </c>
      <c r="FN5" s="38" t="s">
        <v>265</v>
      </c>
      <c r="FO5" s="38" t="s">
        <v>263</v>
      </c>
      <c r="FP5" s="38" t="s">
        <v>264</v>
      </c>
      <c r="FQ5" s="38" t="s">
        <v>265</v>
      </c>
      <c r="FR5" s="38" t="s">
        <v>263</v>
      </c>
      <c r="FS5" s="38" t="s">
        <v>264</v>
      </c>
      <c r="FT5" s="38" t="s">
        <v>265</v>
      </c>
      <c r="FU5" s="38" t="s">
        <v>263</v>
      </c>
      <c r="FV5" s="38" t="s">
        <v>264</v>
      </c>
      <c r="FW5" s="38" t="s">
        <v>265</v>
      </c>
      <c r="FX5" s="38" t="s">
        <v>263</v>
      </c>
      <c r="FY5" s="38" t="s">
        <v>264</v>
      </c>
      <c r="FZ5" s="38" t="s">
        <v>265</v>
      </c>
      <c r="GA5" s="38" t="s">
        <v>263</v>
      </c>
      <c r="GB5" s="38" t="s">
        <v>264</v>
      </c>
      <c r="GC5" s="38" t="s">
        <v>265</v>
      </c>
      <c r="GD5" s="38" t="s">
        <v>263</v>
      </c>
      <c r="GE5" s="38" t="s">
        <v>264</v>
      </c>
      <c r="GF5" s="38" t="s">
        <v>265</v>
      </c>
      <c r="GG5" s="38" t="s">
        <v>263</v>
      </c>
      <c r="GH5" s="38" t="s">
        <v>264</v>
      </c>
      <c r="GI5" s="38" t="s">
        <v>265</v>
      </c>
      <c r="GJ5" s="38" t="s">
        <v>263</v>
      </c>
      <c r="GK5" s="38" t="s">
        <v>264</v>
      </c>
      <c r="GL5" s="38" t="s">
        <v>265</v>
      </c>
      <c r="GM5" s="38" t="s">
        <v>263</v>
      </c>
      <c r="GN5" s="38" t="s">
        <v>264</v>
      </c>
      <c r="GO5" s="38" t="s">
        <v>265</v>
      </c>
      <c r="GP5" s="38" t="s">
        <v>263</v>
      </c>
      <c r="GQ5" s="38" t="s">
        <v>264</v>
      </c>
      <c r="GR5" s="38" t="s">
        <v>265</v>
      </c>
      <c r="GS5" s="38" t="s">
        <v>263</v>
      </c>
      <c r="GT5" s="38" t="s">
        <v>264</v>
      </c>
      <c r="GU5" s="38" t="s">
        <v>265</v>
      </c>
    </row>
    <row r="6" spans="1:203" s="40" customFormat="1" ht="27.75" customHeight="1">
      <c r="A6" s="30"/>
      <c r="B6" s="31" t="s">
        <v>132</v>
      </c>
      <c r="C6" s="32">
        <f>SUM(C7:C27)</f>
        <v>2685798.03</v>
      </c>
      <c r="D6" s="32">
        <f t="shared" ref="D6:GR6" si="0">SUM(D7:D27)</f>
        <v>5460467.1000000006</v>
      </c>
      <c r="E6" s="32">
        <f t="shared" si="0"/>
        <v>1110858.4506400002</v>
      </c>
      <c r="F6" s="32">
        <f t="shared" si="0"/>
        <v>23316.129999999997</v>
      </c>
      <c r="G6" s="32">
        <f t="shared" si="0"/>
        <v>23316.099999999995</v>
      </c>
      <c r="H6" s="32">
        <f t="shared" si="0"/>
        <v>1272.7</v>
      </c>
      <c r="I6" s="32">
        <f t="shared" si="0"/>
        <v>165000.00000000003</v>
      </c>
      <c r="J6" s="32">
        <f t="shared" si="0"/>
        <v>296308.69999999995</v>
      </c>
      <c r="K6" s="32">
        <f t="shared" si="0"/>
        <v>36941.189409999992</v>
      </c>
      <c r="L6" s="32">
        <f t="shared" si="0"/>
        <v>335000.00000000006</v>
      </c>
      <c r="M6" s="32">
        <f t="shared" si="0"/>
        <v>324315.19999999995</v>
      </c>
      <c r="N6" s="32">
        <f t="shared" si="0"/>
        <v>194935.85892</v>
      </c>
      <c r="O6" s="32">
        <f t="shared" si="0"/>
        <v>116030.00000000003</v>
      </c>
      <c r="P6" s="32">
        <f t="shared" si="0"/>
        <v>117982.30000000002</v>
      </c>
      <c r="Q6" s="32">
        <f t="shared" si="0"/>
        <v>7765.7747800000006</v>
      </c>
      <c r="R6" s="32">
        <f t="shared" si="0"/>
        <v>89999.999999999985</v>
      </c>
      <c r="S6" s="32">
        <f t="shared" si="0"/>
        <v>89999.999999999985</v>
      </c>
      <c r="T6" s="32">
        <f t="shared" si="0"/>
        <v>63275.100050000008</v>
      </c>
      <c r="U6" s="32">
        <f t="shared" si="0"/>
        <v>0</v>
      </c>
      <c r="V6" s="32">
        <f t="shared" si="0"/>
        <v>0</v>
      </c>
      <c r="W6" s="32">
        <f t="shared" si="0"/>
        <v>0</v>
      </c>
      <c r="X6" s="32">
        <f t="shared" si="0"/>
        <v>17717.5</v>
      </c>
      <c r="Y6" s="32">
        <f t="shared" si="0"/>
        <v>129382.2</v>
      </c>
      <c r="Z6" s="32">
        <f t="shared" si="0"/>
        <v>0</v>
      </c>
      <c r="AA6" s="32">
        <f t="shared" si="0"/>
        <v>0</v>
      </c>
      <c r="AB6" s="32">
        <f t="shared" si="0"/>
        <v>0</v>
      </c>
      <c r="AC6" s="32">
        <f t="shared" si="0"/>
        <v>0</v>
      </c>
      <c r="AD6" s="32">
        <f t="shared" si="0"/>
        <v>0</v>
      </c>
      <c r="AE6" s="32">
        <f t="shared" si="0"/>
        <v>0</v>
      </c>
      <c r="AF6" s="32">
        <f t="shared" si="0"/>
        <v>0</v>
      </c>
      <c r="AG6" s="32">
        <f t="shared" si="0"/>
        <v>0</v>
      </c>
      <c r="AH6" s="32">
        <f t="shared" si="0"/>
        <v>0</v>
      </c>
      <c r="AI6" s="32">
        <f t="shared" si="0"/>
        <v>0</v>
      </c>
      <c r="AJ6" s="32">
        <f t="shared" si="0"/>
        <v>0</v>
      </c>
      <c r="AK6" s="32">
        <f t="shared" si="0"/>
        <v>0</v>
      </c>
      <c r="AL6" s="32">
        <f t="shared" si="0"/>
        <v>0</v>
      </c>
      <c r="AM6" s="32">
        <f t="shared" si="0"/>
        <v>10707.6</v>
      </c>
      <c r="AN6" s="32">
        <f t="shared" si="0"/>
        <v>10707.6</v>
      </c>
      <c r="AO6" s="32">
        <f t="shared" si="0"/>
        <v>0</v>
      </c>
      <c r="AP6" s="32">
        <f t="shared" si="0"/>
        <v>12155</v>
      </c>
      <c r="AQ6" s="32">
        <f t="shared" si="0"/>
        <v>12155</v>
      </c>
      <c r="AR6" s="32">
        <f t="shared" si="0"/>
        <v>0</v>
      </c>
      <c r="AS6" s="32">
        <f t="shared" si="0"/>
        <v>0</v>
      </c>
      <c r="AT6" s="32">
        <f t="shared" si="0"/>
        <v>103016.40000000001</v>
      </c>
      <c r="AU6" s="32">
        <f t="shared" si="0"/>
        <v>0</v>
      </c>
      <c r="AV6" s="32">
        <f t="shared" si="0"/>
        <v>41716.400000000001</v>
      </c>
      <c r="AW6" s="32">
        <f t="shared" si="0"/>
        <v>57184.4</v>
      </c>
      <c r="AX6" s="32">
        <f t="shared" si="0"/>
        <v>5047.2</v>
      </c>
      <c r="AY6" s="32">
        <f t="shared" si="0"/>
        <v>45756.9</v>
      </c>
      <c r="AZ6" s="32">
        <f t="shared" si="0"/>
        <v>236435.5</v>
      </c>
      <c r="BA6" s="32">
        <f t="shared" si="0"/>
        <v>0</v>
      </c>
      <c r="BB6" s="32">
        <f t="shared" si="0"/>
        <v>0</v>
      </c>
      <c r="BC6" s="32">
        <f t="shared" si="0"/>
        <v>0</v>
      </c>
      <c r="BD6" s="32">
        <f t="shared" si="0"/>
        <v>0</v>
      </c>
      <c r="BE6" s="32">
        <f t="shared" si="0"/>
        <v>0</v>
      </c>
      <c r="BF6" s="32">
        <f t="shared" si="0"/>
        <v>4068.3</v>
      </c>
      <c r="BG6" s="32">
        <f t="shared" si="0"/>
        <v>3936.4</v>
      </c>
      <c r="BH6" s="32">
        <f t="shared" si="0"/>
        <v>0</v>
      </c>
      <c r="BI6" s="32">
        <f t="shared" si="0"/>
        <v>0</v>
      </c>
      <c r="BJ6" s="32">
        <f t="shared" si="0"/>
        <v>0</v>
      </c>
      <c r="BK6" s="32">
        <f t="shared" si="0"/>
        <v>40030.400000000001</v>
      </c>
      <c r="BL6" s="32">
        <f t="shared" si="0"/>
        <v>14247.9</v>
      </c>
      <c r="BM6" s="32">
        <f t="shared" si="0"/>
        <v>0</v>
      </c>
      <c r="BN6" s="32">
        <f t="shared" si="0"/>
        <v>0</v>
      </c>
      <c r="BO6" s="32">
        <f t="shared" si="0"/>
        <v>396762</v>
      </c>
      <c r="BP6" s="32">
        <f t="shared" si="0"/>
        <v>10562.1</v>
      </c>
      <c r="BQ6" s="32">
        <f t="shared" si="0"/>
        <v>0</v>
      </c>
      <c r="BR6" s="32">
        <f t="shared" si="0"/>
        <v>0</v>
      </c>
      <c r="BS6" s="32">
        <f t="shared" si="0"/>
        <v>0</v>
      </c>
      <c r="BT6" s="32">
        <f t="shared" si="0"/>
        <v>113839.5</v>
      </c>
      <c r="BU6" s="32">
        <f t="shared" si="0"/>
        <v>120410.59999999998</v>
      </c>
      <c r="BV6" s="32">
        <f t="shared" si="0"/>
        <v>19471.42496</v>
      </c>
      <c r="BW6" s="32">
        <f t="shared" si="0"/>
        <v>0</v>
      </c>
      <c r="BX6" s="32">
        <f t="shared" si="0"/>
        <v>8603.7000000000007</v>
      </c>
      <c r="BY6" s="32">
        <f t="shared" si="0"/>
        <v>0</v>
      </c>
      <c r="BZ6" s="32">
        <f t="shared" si="0"/>
        <v>253430.19999999998</v>
      </c>
      <c r="CA6" s="32">
        <f t="shared" si="0"/>
        <v>253430.2</v>
      </c>
      <c r="CB6" s="32">
        <f t="shared" si="0"/>
        <v>252898.41612000001</v>
      </c>
      <c r="CC6" s="32">
        <f t="shared" si="0"/>
        <v>0</v>
      </c>
      <c r="CD6" s="32">
        <f t="shared" si="0"/>
        <v>447222.9</v>
      </c>
      <c r="CE6" s="32">
        <f t="shared" si="0"/>
        <v>29038.979320000002</v>
      </c>
      <c r="CF6" s="32">
        <f t="shared" si="0"/>
        <v>0</v>
      </c>
      <c r="CG6" s="32">
        <f t="shared" si="0"/>
        <v>0</v>
      </c>
      <c r="CH6" s="32">
        <f t="shared" si="0"/>
        <v>0</v>
      </c>
      <c r="CI6" s="32">
        <f t="shared" si="0"/>
        <v>4698</v>
      </c>
      <c r="CJ6" s="32">
        <f t="shared" si="0"/>
        <v>4698</v>
      </c>
      <c r="CK6" s="32">
        <f t="shared" si="0"/>
        <v>0</v>
      </c>
      <c r="CL6" s="32">
        <f t="shared" si="0"/>
        <v>0</v>
      </c>
      <c r="CM6" s="32">
        <f t="shared" si="0"/>
        <v>0</v>
      </c>
      <c r="CN6" s="32">
        <f t="shared" si="0"/>
        <v>0</v>
      </c>
      <c r="CO6" s="32">
        <f t="shared" si="0"/>
        <v>0</v>
      </c>
      <c r="CP6" s="32">
        <f t="shared" si="0"/>
        <v>0</v>
      </c>
      <c r="CQ6" s="32">
        <f t="shared" si="0"/>
        <v>0</v>
      </c>
      <c r="CR6" s="32">
        <f t="shared" si="0"/>
        <v>2491.2000000000003</v>
      </c>
      <c r="CS6" s="32">
        <f t="shared" si="0"/>
        <v>2491.2000000000003</v>
      </c>
      <c r="CT6" s="32">
        <f t="shared" si="0"/>
        <v>595.72670000000005</v>
      </c>
      <c r="CU6" s="32">
        <f t="shared" si="0"/>
        <v>0</v>
      </c>
      <c r="CV6" s="32">
        <f t="shared" si="0"/>
        <v>4939.1000000000004</v>
      </c>
      <c r="CW6" s="32">
        <f t="shared" si="0"/>
        <v>493.9</v>
      </c>
      <c r="CX6" s="32">
        <f t="shared" si="0"/>
        <v>10393.700000000001</v>
      </c>
      <c r="CY6" s="32">
        <f t="shared" si="0"/>
        <v>10049.400000000001</v>
      </c>
      <c r="CZ6" s="32">
        <f t="shared" si="0"/>
        <v>0</v>
      </c>
      <c r="DA6" s="32">
        <f t="shared" si="0"/>
        <v>4250</v>
      </c>
      <c r="DB6" s="32">
        <f t="shared" si="0"/>
        <v>4250</v>
      </c>
      <c r="DC6" s="32">
        <f t="shared" si="0"/>
        <v>0</v>
      </c>
      <c r="DD6" s="32">
        <f t="shared" si="0"/>
        <v>0</v>
      </c>
      <c r="DE6" s="32">
        <f t="shared" si="0"/>
        <v>0</v>
      </c>
      <c r="DF6" s="32">
        <f t="shared" si="0"/>
        <v>0</v>
      </c>
      <c r="DG6" s="32">
        <f t="shared" si="0"/>
        <v>940</v>
      </c>
      <c r="DH6" s="32">
        <f t="shared" si="0"/>
        <v>940</v>
      </c>
      <c r="DI6" s="32">
        <f t="shared" si="0"/>
        <v>0</v>
      </c>
      <c r="DJ6" s="32">
        <f t="shared" si="0"/>
        <v>33560.800000000003</v>
      </c>
      <c r="DK6" s="32">
        <f t="shared" si="0"/>
        <v>101296.6</v>
      </c>
      <c r="DL6" s="32">
        <f t="shared" si="0"/>
        <v>534.62926000000004</v>
      </c>
      <c r="DM6" s="32">
        <f t="shared" si="0"/>
        <v>40823.699999999997</v>
      </c>
      <c r="DN6" s="32">
        <f t="shared" si="0"/>
        <v>40823.699999999997</v>
      </c>
      <c r="DO6" s="32">
        <f t="shared" si="0"/>
        <v>500.3</v>
      </c>
      <c r="DP6" s="32">
        <f t="shared" si="0"/>
        <v>6116</v>
      </c>
      <c r="DQ6" s="32">
        <f t="shared" si="0"/>
        <v>6116</v>
      </c>
      <c r="DR6" s="32">
        <f t="shared" si="0"/>
        <v>4208.2510700000003</v>
      </c>
      <c r="DS6" s="32">
        <f t="shared" si="0"/>
        <v>0</v>
      </c>
      <c r="DT6" s="32">
        <f t="shared" si="0"/>
        <v>32678.6</v>
      </c>
      <c r="DU6" s="32">
        <f t="shared" si="0"/>
        <v>7386.8440800000008</v>
      </c>
      <c r="DV6" s="32">
        <f t="shared" si="0"/>
        <v>31897.5</v>
      </c>
      <c r="DW6" s="32">
        <f t="shared" si="0"/>
        <v>31897.5</v>
      </c>
      <c r="DX6" s="32">
        <f t="shared" si="0"/>
        <v>697</v>
      </c>
      <c r="DY6" s="32">
        <f t="shared" si="0"/>
        <v>0</v>
      </c>
      <c r="DZ6" s="32">
        <f t="shared" si="0"/>
        <v>3300</v>
      </c>
      <c r="EA6" s="32">
        <f t="shared" si="0"/>
        <v>2311.6999800000003</v>
      </c>
      <c r="EB6" s="32">
        <f t="shared" si="0"/>
        <v>0</v>
      </c>
      <c r="EC6" s="32">
        <f t="shared" si="0"/>
        <v>91321.700000000012</v>
      </c>
      <c r="ED6" s="32">
        <f t="shared" si="0"/>
        <v>35817</v>
      </c>
      <c r="EE6" s="32">
        <f t="shared" si="0"/>
        <v>0</v>
      </c>
      <c r="EF6" s="32">
        <f t="shared" si="0"/>
        <v>5479.3</v>
      </c>
      <c r="EG6" s="32">
        <f t="shared" si="0"/>
        <v>0</v>
      </c>
      <c r="EH6" s="32">
        <f t="shared" si="0"/>
        <v>0</v>
      </c>
      <c r="EI6" s="32">
        <f t="shared" si="0"/>
        <v>38709</v>
      </c>
      <c r="EJ6" s="32">
        <f t="shared" si="0"/>
        <v>2543.9965099999999</v>
      </c>
      <c r="EK6" s="32">
        <f t="shared" si="0"/>
        <v>0</v>
      </c>
      <c r="EL6" s="32">
        <f t="shared" si="0"/>
        <v>0</v>
      </c>
      <c r="EM6" s="32">
        <f t="shared" si="0"/>
        <v>0</v>
      </c>
      <c r="EN6" s="32">
        <f t="shared" si="0"/>
        <v>0</v>
      </c>
      <c r="EO6" s="32">
        <f t="shared" si="0"/>
        <v>17600.400000000001</v>
      </c>
      <c r="EP6" s="32">
        <f t="shared" si="0"/>
        <v>0</v>
      </c>
      <c r="EQ6" s="32">
        <f t="shared" si="0"/>
        <v>256888.09999999998</v>
      </c>
      <c r="ER6" s="32">
        <f t="shared" si="0"/>
        <v>245139.5</v>
      </c>
      <c r="ES6" s="32">
        <f t="shared" si="0"/>
        <v>24482.772629999999</v>
      </c>
      <c r="ET6" s="32">
        <f t="shared" si="0"/>
        <v>0</v>
      </c>
      <c r="EU6" s="32">
        <f t="shared" si="0"/>
        <v>1029753.2000000001</v>
      </c>
      <c r="EV6" s="32">
        <f t="shared" si="0"/>
        <v>26927.70132</v>
      </c>
      <c r="EW6" s="32">
        <f t="shared" si="0"/>
        <v>402711.1</v>
      </c>
      <c r="EX6" s="32">
        <f t="shared" si="0"/>
        <v>400103.19999999995</v>
      </c>
      <c r="EY6" s="32">
        <f t="shared" si="0"/>
        <v>103389.2</v>
      </c>
      <c r="EZ6" s="32">
        <f t="shared" si="0"/>
        <v>2708.5</v>
      </c>
      <c r="FA6" s="32">
        <f t="shared" si="0"/>
        <v>1894.1</v>
      </c>
      <c r="FB6" s="32">
        <f t="shared" si="0"/>
        <v>0</v>
      </c>
      <c r="FC6" s="32">
        <f t="shared" si="0"/>
        <v>0</v>
      </c>
      <c r="FD6" s="32">
        <f t="shared" si="0"/>
        <v>0</v>
      </c>
      <c r="FE6" s="32">
        <f t="shared" si="0"/>
        <v>0</v>
      </c>
      <c r="FF6" s="32">
        <f t="shared" si="0"/>
        <v>0</v>
      </c>
      <c r="FG6" s="32">
        <f t="shared" si="0"/>
        <v>11321.900000000001</v>
      </c>
      <c r="FH6" s="32">
        <f t="shared" si="0"/>
        <v>263</v>
      </c>
      <c r="FI6" s="32">
        <f t="shared" si="0"/>
        <v>0</v>
      </c>
      <c r="FJ6" s="32">
        <f t="shared" si="0"/>
        <v>1906.9</v>
      </c>
      <c r="FK6" s="32">
        <f t="shared" si="0"/>
        <v>1906.9</v>
      </c>
      <c r="FL6" s="32">
        <f t="shared" si="0"/>
        <v>199529.90000000005</v>
      </c>
      <c r="FM6" s="32">
        <f t="shared" si="0"/>
        <v>199529.90000000005</v>
      </c>
      <c r="FN6" s="32">
        <f t="shared" si="0"/>
        <v>84550.054030000014</v>
      </c>
      <c r="FO6" s="32">
        <f t="shared" si="0"/>
        <v>30286.400000000001</v>
      </c>
      <c r="FP6" s="32">
        <f t="shared" si="0"/>
        <v>6139.7</v>
      </c>
      <c r="FQ6" s="32">
        <f t="shared" si="0"/>
        <v>0</v>
      </c>
      <c r="FR6" s="32">
        <f t="shared" si="0"/>
        <v>0</v>
      </c>
      <c r="FS6" s="32">
        <f t="shared" si="0"/>
        <v>0</v>
      </c>
      <c r="FT6" s="32">
        <f t="shared" si="0"/>
        <v>0</v>
      </c>
      <c r="FU6" s="32">
        <f t="shared" si="0"/>
        <v>17054</v>
      </c>
      <c r="FV6" s="32">
        <f t="shared" si="0"/>
        <v>16560</v>
      </c>
      <c r="FW6" s="32">
        <f t="shared" si="0"/>
        <v>0</v>
      </c>
      <c r="FX6" s="32">
        <f t="shared" si="0"/>
        <v>192255.3</v>
      </c>
      <c r="FY6" s="32">
        <f t="shared" si="0"/>
        <v>205285</v>
      </c>
      <c r="FZ6" s="32">
        <f t="shared" si="0"/>
        <v>51608.600000000006</v>
      </c>
      <c r="GA6" s="32">
        <f t="shared" si="0"/>
        <v>0</v>
      </c>
      <c r="GB6" s="32">
        <f t="shared" si="0"/>
        <v>0</v>
      </c>
      <c r="GC6" s="32">
        <f t="shared" si="0"/>
        <v>0</v>
      </c>
      <c r="GD6" s="32">
        <f t="shared" si="0"/>
        <v>6707.9</v>
      </c>
      <c r="GE6" s="32">
        <f t="shared" si="0"/>
        <v>8899.9</v>
      </c>
      <c r="GF6" s="32">
        <f t="shared" si="0"/>
        <v>0</v>
      </c>
      <c r="GG6" s="32">
        <f t="shared" si="0"/>
        <v>0</v>
      </c>
      <c r="GH6" s="32">
        <f t="shared" si="0"/>
        <v>113944.1</v>
      </c>
      <c r="GI6" s="32">
        <f t="shared" si="0"/>
        <v>2884.0433499999999</v>
      </c>
      <c r="GJ6" s="32">
        <f t="shared" si="0"/>
        <v>4947.1000000000004</v>
      </c>
      <c r="GK6" s="32">
        <f t="shared" si="0"/>
        <v>4947.1000000000004</v>
      </c>
      <c r="GL6" s="32">
        <f t="shared" si="0"/>
        <v>2025.30647</v>
      </c>
      <c r="GM6" s="32">
        <f t="shared" si="0"/>
        <v>20658.7</v>
      </c>
      <c r="GN6" s="32">
        <f t="shared" si="0"/>
        <v>20722.599999999999</v>
      </c>
      <c r="GO6" s="32">
        <f t="shared" si="0"/>
        <v>0</v>
      </c>
      <c r="GP6" s="32">
        <f t="shared" si="0"/>
        <v>23890.7</v>
      </c>
      <c r="GQ6" s="32">
        <f t="shared" si="0"/>
        <v>23890.699999999997</v>
      </c>
      <c r="GR6" s="32">
        <f t="shared" si="0"/>
        <v>14850.296679999999</v>
      </c>
      <c r="GS6" s="32">
        <f t="shared" ref="GS6:GU6" si="1">SUM(GS7:GS27)</f>
        <v>128289.79999999999</v>
      </c>
      <c r="GT6" s="32">
        <f t="shared" si="1"/>
        <v>128289.79999999999</v>
      </c>
      <c r="GU6" s="32">
        <f t="shared" si="1"/>
        <v>117736.08499999998</v>
      </c>
    </row>
    <row r="7" spans="1:203" ht="12.75" customHeight="1">
      <c r="A7" s="33">
        <v>1</v>
      </c>
      <c r="B7" s="34" t="s">
        <v>24</v>
      </c>
      <c r="C7" s="29">
        <f>F7+I7+L7+O7+R7+U7+X7+AA7+AD7+AG7+AJ7+AM7+AP7+AS7+AV7+AY7+BB7+BE7+BH7+BK7+BN7+BQ7+BT7+BW7+BZ7+CC7+CF7+CI7+CL7+CO7+CR7+CU7+CX7+DA7+DD7+DG7+DJ7+DM7+DP7+DS7+DV7+DY7+EB7+EE7+EH7+EK7+EN7+EQ7+ET7+EW7+EZ7+FC7+FF7+FL7+FO7+FR7+FU7+FX7+GA7+GD7+GG7+GJ7+GM7+GP7+GS7+FI7</f>
        <v>62512</v>
      </c>
      <c r="D7" s="29">
        <f t="shared" ref="D7:E7" si="2">G7+J7+M7+P7+S7+V7+Y7+AB7+AE7+AH7+AK7+AN7+AQ7+AT7+AW7+AZ7+BC7+BF7+BI7+BL7+BO7+BR7+BU7+BX7+CA7+CD7+CG7+CJ7+CM7+CP7+CS7+CV7+CY7+DB7+DE7+DH7+DK7+DN7+DQ7+DT7+DW7+DZ7+EC7+EF7+EI7+EL7+EO7+ER7+EU7+EX7+FA7+FD7+FG7+FM7+FP7+FS7+FV7+FY7+GB7+GE7+GH7+GK7+GN7+GQ7+GT7+FJ7</f>
        <v>89932.39999999998</v>
      </c>
      <c r="E7" s="29">
        <f t="shared" si="2"/>
        <v>28948.837670000004</v>
      </c>
      <c r="F7" s="29">
        <v>328.5</v>
      </c>
      <c r="G7" s="29">
        <v>328.5</v>
      </c>
      <c r="H7" s="29">
        <v>0</v>
      </c>
      <c r="I7" s="29">
        <v>7504</v>
      </c>
      <c r="J7" s="29">
        <v>7504</v>
      </c>
      <c r="K7" s="29">
        <v>0</v>
      </c>
      <c r="L7" s="29">
        <v>11234.4</v>
      </c>
      <c r="M7" s="29">
        <v>11234.4</v>
      </c>
      <c r="N7" s="29">
        <v>10599.787</v>
      </c>
      <c r="O7" s="29">
        <v>6003.9</v>
      </c>
      <c r="P7" s="29">
        <v>6003.9</v>
      </c>
      <c r="Q7" s="29">
        <v>0</v>
      </c>
      <c r="R7" s="29">
        <v>4114.3999999999996</v>
      </c>
      <c r="S7" s="29">
        <v>4114.3999999999996</v>
      </c>
      <c r="T7" s="29">
        <v>1235.0820000000001</v>
      </c>
      <c r="U7" s="29"/>
      <c r="V7" s="29"/>
      <c r="W7" s="29"/>
      <c r="X7" s="42"/>
      <c r="Y7" s="29"/>
      <c r="Z7" s="29"/>
      <c r="AA7" s="29"/>
      <c r="AB7" s="29"/>
      <c r="AC7" s="29"/>
      <c r="AD7" s="29"/>
      <c r="AE7" s="29"/>
      <c r="AF7" s="29"/>
      <c r="AG7" s="29"/>
      <c r="AH7" s="29"/>
      <c r="AI7" s="29"/>
      <c r="AJ7" s="29"/>
      <c r="AK7" s="29"/>
      <c r="AL7" s="29"/>
      <c r="AM7" s="29"/>
      <c r="AN7" s="29">
        <v>0</v>
      </c>
      <c r="AO7" s="29"/>
      <c r="AP7" s="29"/>
      <c r="AQ7" s="29"/>
      <c r="AR7" s="29"/>
      <c r="AS7" s="29"/>
      <c r="AT7" s="29">
        <v>0</v>
      </c>
      <c r="AU7" s="29"/>
      <c r="AV7" s="29"/>
      <c r="AW7" s="29"/>
      <c r="AX7" s="29"/>
      <c r="AY7" s="29"/>
      <c r="AZ7" s="29"/>
      <c r="BA7" s="29"/>
      <c r="BB7" s="29"/>
      <c r="BC7" s="29"/>
      <c r="BD7" s="29"/>
      <c r="BE7" s="29"/>
      <c r="BF7" s="29"/>
      <c r="BG7" s="29"/>
      <c r="BH7" s="29"/>
      <c r="BI7" s="29"/>
      <c r="BJ7" s="29"/>
      <c r="BK7" s="29"/>
      <c r="BL7" s="29"/>
      <c r="BM7" s="29"/>
      <c r="BN7" s="29"/>
      <c r="BO7" s="29">
        <v>1322</v>
      </c>
      <c r="BP7" s="29">
        <v>363.7</v>
      </c>
      <c r="BQ7" s="29"/>
      <c r="BR7" s="29"/>
      <c r="BS7" s="29"/>
      <c r="BT7" s="29">
        <v>2042.8999999999999</v>
      </c>
      <c r="BU7" s="29">
        <v>2160.9</v>
      </c>
      <c r="BV7" s="29">
        <v>0</v>
      </c>
      <c r="BW7" s="29"/>
      <c r="BX7" s="29"/>
      <c r="BY7" s="29"/>
      <c r="BZ7" s="29">
        <v>6555.6</v>
      </c>
      <c r="CA7" s="29">
        <v>6555.6</v>
      </c>
      <c r="CB7" s="29">
        <v>6554.4724299999998</v>
      </c>
      <c r="CC7" s="29"/>
      <c r="CD7" s="29">
        <v>20289.099999999999</v>
      </c>
      <c r="CE7" s="29">
        <v>2528.1</v>
      </c>
      <c r="CF7" s="29"/>
      <c r="CG7" s="29"/>
      <c r="CH7" s="29"/>
      <c r="CI7" s="29"/>
      <c r="CJ7" s="29"/>
      <c r="CK7" s="29"/>
      <c r="CL7" s="29"/>
      <c r="CM7" s="29"/>
      <c r="CN7" s="29"/>
      <c r="CO7" s="29"/>
      <c r="CP7" s="29"/>
      <c r="CQ7" s="29"/>
      <c r="CR7" s="29">
        <v>398.6</v>
      </c>
      <c r="CS7" s="29">
        <v>398.6</v>
      </c>
      <c r="CT7" s="29">
        <v>299.40911000000006</v>
      </c>
      <c r="CU7" s="29"/>
      <c r="CV7" s="29"/>
      <c r="CW7" s="29"/>
      <c r="CX7" s="29"/>
      <c r="CY7" s="29"/>
      <c r="CZ7" s="29"/>
      <c r="DA7" s="29"/>
      <c r="DB7" s="29"/>
      <c r="DC7" s="29"/>
      <c r="DD7" s="29"/>
      <c r="DE7" s="29"/>
      <c r="DF7" s="29"/>
      <c r="DG7" s="29"/>
      <c r="DH7" s="29"/>
      <c r="DI7" s="29"/>
      <c r="DJ7" s="29"/>
      <c r="DK7" s="29">
        <v>0</v>
      </c>
      <c r="DL7" s="29">
        <v>0</v>
      </c>
      <c r="DM7" s="29"/>
      <c r="DN7" s="29"/>
      <c r="DO7" s="29"/>
      <c r="DP7" s="29">
        <v>153</v>
      </c>
      <c r="DQ7" s="29">
        <v>153</v>
      </c>
      <c r="DR7" s="29">
        <v>153</v>
      </c>
      <c r="DS7" s="29"/>
      <c r="DT7" s="29">
        <v>600</v>
      </c>
      <c r="DU7" s="29">
        <v>514.92704000000003</v>
      </c>
      <c r="DV7" s="29"/>
      <c r="DW7" s="29"/>
      <c r="DX7" s="29"/>
      <c r="DY7" s="29"/>
      <c r="DZ7" s="29">
        <v>0</v>
      </c>
      <c r="EA7" s="29">
        <v>0</v>
      </c>
      <c r="EB7" s="29"/>
      <c r="EC7" s="29"/>
      <c r="ED7" s="29"/>
      <c r="EE7" s="29"/>
      <c r="EF7" s="29"/>
      <c r="EG7" s="29"/>
      <c r="EH7" s="29"/>
      <c r="EI7" s="29">
        <v>5856</v>
      </c>
      <c r="EJ7" s="29">
        <v>0</v>
      </c>
      <c r="EK7" s="29"/>
      <c r="EL7" s="29"/>
      <c r="EM7" s="29"/>
      <c r="EN7" s="29"/>
      <c r="EO7" s="29"/>
      <c r="EP7" s="29"/>
      <c r="EQ7" s="29">
        <v>11748.6</v>
      </c>
      <c r="ER7" s="29">
        <v>0</v>
      </c>
      <c r="ES7" s="29">
        <v>0</v>
      </c>
      <c r="ET7" s="29"/>
      <c r="EU7" s="29">
        <v>7862.9</v>
      </c>
      <c r="EV7" s="29">
        <v>0</v>
      </c>
      <c r="EW7" s="29"/>
      <c r="EX7" s="29"/>
      <c r="EY7" s="29"/>
      <c r="EZ7" s="29"/>
      <c r="FA7" s="29"/>
      <c r="FB7" s="29"/>
      <c r="FC7" s="29"/>
      <c r="FD7" s="29"/>
      <c r="FE7" s="29"/>
      <c r="FF7" s="29"/>
      <c r="FG7" s="29">
        <v>283.5</v>
      </c>
      <c r="FH7" s="29">
        <v>197.4</v>
      </c>
      <c r="FI7" s="29"/>
      <c r="FJ7" s="29"/>
      <c r="FK7" s="29"/>
      <c r="FL7" s="29">
        <v>5041.2</v>
      </c>
      <c r="FM7" s="29">
        <v>5041.2</v>
      </c>
      <c r="FN7" s="29">
        <v>1869.3661500000001</v>
      </c>
      <c r="FO7" s="29">
        <v>2753.3</v>
      </c>
      <c r="FP7" s="29"/>
      <c r="FQ7" s="29"/>
      <c r="FR7" s="29"/>
      <c r="FS7" s="29"/>
      <c r="FT7" s="29"/>
      <c r="FU7" s="29"/>
      <c r="FV7" s="29"/>
      <c r="FW7" s="29"/>
      <c r="FX7" s="29"/>
      <c r="FY7" s="29"/>
      <c r="FZ7" s="29"/>
      <c r="GA7" s="29"/>
      <c r="GB7" s="29"/>
      <c r="GC7" s="29"/>
      <c r="GD7" s="29"/>
      <c r="GE7" s="29"/>
      <c r="GF7" s="29"/>
      <c r="GG7" s="29"/>
      <c r="GH7" s="29">
        <v>5590.8</v>
      </c>
      <c r="GI7" s="29">
        <v>0</v>
      </c>
      <c r="GJ7" s="29"/>
      <c r="GK7" s="29"/>
      <c r="GL7" s="29"/>
      <c r="GM7" s="29"/>
      <c r="GN7" s="29"/>
      <c r="GO7" s="29"/>
      <c r="GP7" s="29">
        <v>1089.4000000000001</v>
      </c>
      <c r="GQ7" s="29">
        <v>1089.4000000000001</v>
      </c>
      <c r="GR7" s="29">
        <v>1089.3939399999999</v>
      </c>
      <c r="GS7" s="29">
        <v>3544.2</v>
      </c>
      <c r="GT7" s="29">
        <v>3544.2</v>
      </c>
      <c r="GU7" s="29">
        <v>3544.2</v>
      </c>
    </row>
    <row r="8" spans="1:203" ht="14">
      <c r="A8" s="33">
        <v>2</v>
      </c>
      <c r="B8" s="34" t="s">
        <v>25</v>
      </c>
      <c r="C8" s="29">
        <f t="shared" ref="C8:C13" si="3">F8+I8+L8+O8+R8+U8+X8+AA8+AD8+AG8+AJ8+AM8+AP8+AS8+AV8+AY8+BB8+BE8+BH8+BK8+BN8+BQ8+BT8+BW8+BZ8+CC8+CF8+CI8+CL8+CO8+CR8+CU8+CX8+DA8+DD8+DG8+DJ8+DM8+DP8+DS8+DV8+DY8+EB8+EE8+EH8+EK8+EN8+EQ8+ET8+EW8+EZ8+FC8+FF8+FL8+FO8+FR8+FU8+FX8+GA8+GD8+GG8+GJ8+GM8+GP8+GS8+FI8</f>
        <v>262998.10000000003</v>
      </c>
      <c r="D8" s="29">
        <f t="shared" ref="D8:D14" si="4">G8+J8+M8+P8+S8+V8+Y8+AB8+AE8+AH8+AK8+AN8+AQ8+AT8+AW8+AZ8+BC8+BF8+BI8+BL8+BO8+BR8+BU8+BX8+CA8+CD8+CG8+CJ8+CM8+CP8+CS8+CV8+CY8+DB8+DE8+DH8+DK8+DN8+DQ8+DT8+DW8+DZ8+EC8+EF8+EI8+EL8+EO8+ER8+EU8+EX8+FA8+FD8+FG8+FM8+FP8+FS8+FV8+FY8+GB8+GE8+GH8+GK8+GN8+GQ8+GT8+FJ8</f>
        <v>361572.89999999997</v>
      </c>
      <c r="E8" s="29">
        <f t="shared" ref="E8:E14" si="5">H8+K8+N8+Q8+T8+W8+Z8+AC8+AF8+AI8+AL8+AO8+AR8+AU8+AX8+BA8+BD8+BG8+BJ8+BM8+BP8+BS8+BV8+BY8+CB8+CE8+CH8+CK8+CN8+CQ8+CT8+CW8+CZ8+DC8+DF8+DI8+DL8+DO8+DR8+DU8+DX8+EA8+ED8+EG8+EJ8+EM8+EP8+ES8+EV8+EY8+FB8+FE8+FH8+FN8+FQ8+FT8+FW8+FZ8+GC8+GF8+GI8+GL8+GO8+GR8+GU8+FK8</f>
        <v>36879.171280000002</v>
      </c>
      <c r="F8" s="29">
        <v>182.9</v>
      </c>
      <c r="G8" s="29">
        <v>182.9</v>
      </c>
      <c r="H8" s="29">
        <v>0</v>
      </c>
      <c r="I8" s="29">
        <v>13903.8</v>
      </c>
      <c r="J8" s="29">
        <v>23903.8</v>
      </c>
      <c r="K8" s="29">
        <v>4914.317</v>
      </c>
      <c r="L8" s="29">
        <v>21245.7</v>
      </c>
      <c r="M8" s="29">
        <v>21245.7</v>
      </c>
      <c r="N8" s="29">
        <v>14282.965</v>
      </c>
      <c r="O8" s="29">
        <v>3778.8</v>
      </c>
      <c r="P8" s="29">
        <v>3778.8</v>
      </c>
      <c r="Q8" s="29">
        <v>536.37699999999995</v>
      </c>
      <c r="R8" s="29">
        <v>2413.8000000000002</v>
      </c>
      <c r="S8" s="29">
        <v>2413.8000000000002</v>
      </c>
      <c r="T8" s="29">
        <v>2339.4670000000001</v>
      </c>
      <c r="U8" s="29"/>
      <c r="V8" s="29"/>
      <c r="W8" s="29"/>
      <c r="X8" s="42"/>
      <c r="Y8" s="29"/>
      <c r="Z8" s="29"/>
      <c r="AA8" s="29"/>
      <c r="AB8" s="29"/>
      <c r="AC8" s="29"/>
      <c r="AD8" s="29"/>
      <c r="AE8" s="29"/>
      <c r="AF8" s="29"/>
      <c r="AG8" s="29"/>
      <c r="AH8" s="29"/>
      <c r="AI8" s="29"/>
      <c r="AJ8" s="29"/>
      <c r="AK8" s="29"/>
      <c r="AL8" s="29"/>
      <c r="AM8" s="29">
        <v>817</v>
      </c>
      <c r="AN8" s="29">
        <v>817</v>
      </c>
      <c r="AO8" s="29"/>
      <c r="AP8" s="29"/>
      <c r="AQ8" s="29"/>
      <c r="AR8" s="29"/>
      <c r="AS8" s="29"/>
      <c r="AT8" s="29">
        <v>8939.5</v>
      </c>
      <c r="AU8" s="29"/>
      <c r="AV8" s="29"/>
      <c r="AW8" s="29"/>
      <c r="AX8" s="29"/>
      <c r="AY8" s="29"/>
      <c r="AZ8" s="29"/>
      <c r="BA8" s="29"/>
      <c r="BB8" s="29"/>
      <c r="BC8" s="29"/>
      <c r="BD8" s="29"/>
      <c r="BE8" s="29"/>
      <c r="BF8" s="29"/>
      <c r="BG8" s="29"/>
      <c r="BH8" s="29"/>
      <c r="BI8" s="29"/>
      <c r="BJ8" s="29"/>
      <c r="BK8" s="29">
        <v>39236.9</v>
      </c>
      <c r="BL8" s="29"/>
      <c r="BM8" s="29"/>
      <c r="BN8" s="29"/>
      <c r="BO8" s="29">
        <v>7652</v>
      </c>
      <c r="BP8" s="29">
        <v>0</v>
      </c>
      <c r="BQ8" s="29"/>
      <c r="BR8" s="29"/>
      <c r="BS8" s="29"/>
      <c r="BT8" s="29">
        <v>3037.4</v>
      </c>
      <c r="BU8" s="29">
        <v>3213</v>
      </c>
      <c r="BV8" s="29">
        <v>0</v>
      </c>
      <c r="BW8" s="29"/>
      <c r="BX8" s="29"/>
      <c r="BY8" s="29"/>
      <c r="BZ8" s="29">
        <v>5463.0999999999995</v>
      </c>
      <c r="CA8" s="29">
        <v>5463.1</v>
      </c>
      <c r="CB8" s="29">
        <v>5463.0638499999995</v>
      </c>
      <c r="CC8" s="29"/>
      <c r="CD8" s="29">
        <v>41911.800000000003</v>
      </c>
      <c r="CE8" s="29">
        <v>0</v>
      </c>
      <c r="CF8" s="29"/>
      <c r="CG8" s="29"/>
      <c r="CH8" s="29"/>
      <c r="CI8" s="29"/>
      <c r="CJ8" s="29"/>
      <c r="CK8" s="29"/>
      <c r="CL8" s="29"/>
      <c r="CM8" s="29"/>
      <c r="CN8" s="29"/>
      <c r="CO8" s="29"/>
      <c r="CP8" s="29"/>
      <c r="CQ8" s="29"/>
      <c r="CR8" s="29"/>
      <c r="CS8" s="29">
        <v>0</v>
      </c>
      <c r="CT8" s="29">
        <v>0</v>
      </c>
      <c r="CU8" s="29"/>
      <c r="CV8" s="29"/>
      <c r="CW8" s="29"/>
      <c r="CX8" s="29"/>
      <c r="CY8" s="29"/>
      <c r="CZ8" s="29"/>
      <c r="DA8" s="29">
        <v>1900</v>
      </c>
      <c r="DB8" s="29">
        <v>1900</v>
      </c>
      <c r="DC8" s="29"/>
      <c r="DD8" s="29"/>
      <c r="DE8" s="29"/>
      <c r="DF8" s="29"/>
      <c r="DG8" s="29"/>
      <c r="DH8" s="29"/>
      <c r="DI8" s="29"/>
      <c r="DJ8" s="29"/>
      <c r="DK8" s="29">
        <v>0</v>
      </c>
      <c r="DL8" s="29">
        <v>0</v>
      </c>
      <c r="DM8" s="29">
        <v>8112.9</v>
      </c>
      <c r="DN8" s="29">
        <v>8112.9</v>
      </c>
      <c r="DO8" s="29">
        <v>500.3</v>
      </c>
      <c r="DP8" s="29">
        <v>191</v>
      </c>
      <c r="DQ8" s="29">
        <v>191</v>
      </c>
      <c r="DR8" s="29">
        <v>191</v>
      </c>
      <c r="DS8" s="29"/>
      <c r="DT8" s="29">
        <v>475</v>
      </c>
      <c r="DU8" s="29">
        <v>393.07425000000001</v>
      </c>
      <c r="DV8" s="29"/>
      <c r="DW8" s="29"/>
      <c r="DX8" s="29"/>
      <c r="DY8" s="29"/>
      <c r="DZ8" s="29">
        <v>0</v>
      </c>
      <c r="EA8" s="29">
        <v>0</v>
      </c>
      <c r="EB8" s="29"/>
      <c r="EC8" s="29"/>
      <c r="ED8" s="29"/>
      <c r="EE8" s="29"/>
      <c r="EF8" s="29">
        <v>5479.3</v>
      </c>
      <c r="EG8" s="29">
        <v>0</v>
      </c>
      <c r="EH8" s="29"/>
      <c r="EI8" s="29">
        <v>0</v>
      </c>
      <c r="EJ8" s="29">
        <v>0</v>
      </c>
      <c r="EK8" s="29"/>
      <c r="EL8" s="29"/>
      <c r="EM8" s="29"/>
      <c r="EN8" s="29"/>
      <c r="EO8" s="29">
        <v>7182</v>
      </c>
      <c r="EP8" s="29"/>
      <c r="EQ8" s="29">
        <v>0</v>
      </c>
      <c r="ER8" s="29">
        <v>0</v>
      </c>
      <c r="ES8" s="29">
        <v>0</v>
      </c>
      <c r="ET8" s="29"/>
      <c r="EU8" s="29">
        <v>38164.5</v>
      </c>
      <c r="EV8" s="29">
        <v>0</v>
      </c>
      <c r="EW8" s="29">
        <v>150540.1</v>
      </c>
      <c r="EX8" s="29">
        <v>148967.9</v>
      </c>
      <c r="EY8" s="29"/>
      <c r="EZ8" s="29"/>
      <c r="FA8" s="29"/>
      <c r="FB8" s="29"/>
      <c r="FC8" s="29"/>
      <c r="FD8" s="29"/>
      <c r="FE8" s="29"/>
      <c r="FF8" s="29"/>
      <c r="FG8" s="29">
        <v>203.6</v>
      </c>
      <c r="FH8" s="29"/>
      <c r="FI8" s="29"/>
      <c r="FJ8" s="29"/>
      <c r="FK8" s="29"/>
      <c r="FL8" s="29">
        <v>6166.3</v>
      </c>
      <c r="FM8" s="29">
        <v>6166.3</v>
      </c>
      <c r="FN8" s="29">
        <v>2420.9084700000003</v>
      </c>
      <c r="FO8" s="29"/>
      <c r="FP8" s="29"/>
      <c r="FQ8" s="29"/>
      <c r="FR8" s="29"/>
      <c r="FS8" s="29"/>
      <c r="FT8" s="29"/>
      <c r="FU8" s="29"/>
      <c r="FV8" s="29"/>
      <c r="FW8" s="29"/>
      <c r="FX8" s="29"/>
      <c r="FY8" s="29"/>
      <c r="FZ8" s="29"/>
      <c r="GA8" s="29"/>
      <c r="GB8" s="29"/>
      <c r="GC8" s="29"/>
      <c r="GD8" s="29">
        <v>167.2</v>
      </c>
      <c r="GE8" s="29">
        <v>221.8</v>
      </c>
      <c r="GF8" s="29"/>
      <c r="GG8" s="29"/>
      <c r="GH8" s="29">
        <v>19146</v>
      </c>
      <c r="GI8" s="29">
        <v>0</v>
      </c>
      <c r="GJ8" s="29">
        <v>971.2</v>
      </c>
      <c r="GK8" s="29">
        <v>971.2</v>
      </c>
      <c r="GL8" s="29">
        <v>967.7482</v>
      </c>
      <c r="GM8" s="29"/>
      <c r="GN8" s="29"/>
      <c r="GO8" s="29"/>
      <c r="GP8" s="29">
        <v>645.1</v>
      </c>
      <c r="GQ8" s="29">
        <v>645.1</v>
      </c>
      <c r="GR8" s="29">
        <v>645.05051000000003</v>
      </c>
      <c r="GS8" s="29">
        <v>4224.8999999999996</v>
      </c>
      <c r="GT8" s="29">
        <v>4224.8999999999996</v>
      </c>
      <c r="GU8" s="29">
        <v>4224.8999999999996</v>
      </c>
    </row>
    <row r="9" spans="1:203" ht="12.75" customHeight="1">
      <c r="A9" s="33">
        <v>3</v>
      </c>
      <c r="B9" s="34" t="s">
        <v>26</v>
      </c>
      <c r="C9" s="29">
        <f t="shared" si="3"/>
        <v>165225.5</v>
      </c>
      <c r="D9" s="29">
        <f t="shared" si="4"/>
        <v>293867.29999999993</v>
      </c>
      <c r="E9" s="29">
        <f t="shared" si="5"/>
        <v>66314.807350000003</v>
      </c>
      <c r="F9" s="29">
        <v>622.1</v>
      </c>
      <c r="G9" s="29">
        <v>622.1</v>
      </c>
      <c r="H9" s="29">
        <v>0</v>
      </c>
      <c r="I9" s="29">
        <v>6061.2</v>
      </c>
      <c r="J9" s="29">
        <v>6061.2</v>
      </c>
      <c r="K9" s="29">
        <v>3877.0889999999999</v>
      </c>
      <c r="L9" s="29">
        <v>12241.2</v>
      </c>
      <c r="M9" s="29">
        <v>12241.2</v>
      </c>
      <c r="N9" s="29">
        <v>7161.2560000000003</v>
      </c>
      <c r="O9" s="29">
        <v>5442.8</v>
      </c>
      <c r="P9" s="29">
        <v>5442.8</v>
      </c>
      <c r="Q9" s="29">
        <v>696.63</v>
      </c>
      <c r="R9" s="29">
        <v>4953.7</v>
      </c>
      <c r="S9" s="29">
        <v>4953.7</v>
      </c>
      <c r="T9" s="29">
        <v>3571.12111</v>
      </c>
      <c r="U9" s="29"/>
      <c r="V9" s="29"/>
      <c r="W9" s="29"/>
      <c r="X9" s="42"/>
      <c r="Y9" s="29"/>
      <c r="Z9" s="29"/>
      <c r="AA9" s="29"/>
      <c r="AB9" s="29"/>
      <c r="AC9" s="29"/>
      <c r="AD9" s="29"/>
      <c r="AE9" s="29"/>
      <c r="AF9" s="29"/>
      <c r="AG9" s="29"/>
      <c r="AH9" s="29"/>
      <c r="AI9" s="29"/>
      <c r="AJ9" s="29"/>
      <c r="AK9" s="29"/>
      <c r="AL9" s="29"/>
      <c r="AM9" s="29"/>
      <c r="AN9" s="29">
        <v>0</v>
      </c>
      <c r="AO9" s="29"/>
      <c r="AP9" s="29"/>
      <c r="AQ9" s="29"/>
      <c r="AR9" s="29"/>
      <c r="AS9" s="29"/>
      <c r="AT9" s="29">
        <v>0</v>
      </c>
      <c r="AU9" s="29"/>
      <c r="AV9" s="29"/>
      <c r="AW9" s="29"/>
      <c r="AX9" s="29"/>
      <c r="AY9" s="29"/>
      <c r="AZ9" s="29"/>
      <c r="BA9" s="29"/>
      <c r="BB9" s="29"/>
      <c r="BC9" s="29"/>
      <c r="BD9" s="29"/>
      <c r="BE9" s="29"/>
      <c r="BF9" s="29"/>
      <c r="BG9" s="29"/>
      <c r="BH9" s="29"/>
      <c r="BI9" s="29"/>
      <c r="BJ9" s="29"/>
      <c r="BK9" s="29"/>
      <c r="BL9" s="29"/>
      <c r="BM9" s="29"/>
      <c r="BN9" s="29"/>
      <c r="BO9" s="29">
        <v>19401</v>
      </c>
      <c r="BP9" s="29">
        <v>0</v>
      </c>
      <c r="BQ9" s="29"/>
      <c r="BR9" s="29"/>
      <c r="BS9" s="29"/>
      <c r="BT9" s="29">
        <v>6785.4000000000005</v>
      </c>
      <c r="BU9" s="29">
        <v>7177.1</v>
      </c>
      <c r="BV9" s="29">
        <v>3189.13679</v>
      </c>
      <c r="BW9" s="29"/>
      <c r="BX9" s="29"/>
      <c r="BY9" s="29"/>
      <c r="BZ9" s="29">
        <v>16389.2</v>
      </c>
      <c r="CA9" s="29">
        <v>16389.2</v>
      </c>
      <c r="CB9" s="29">
        <v>16389.19155</v>
      </c>
      <c r="CC9" s="29"/>
      <c r="CD9" s="29">
        <v>10042.4</v>
      </c>
      <c r="CE9" s="29">
        <v>614.4</v>
      </c>
      <c r="CF9" s="29"/>
      <c r="CG9" s="29"/>
      <c r="CH9" s="29"/>
      <c r="CI9" s="29"/>
      <c r="CJ9" s="29"/>
      <c r="CK9" s="29"/>
      <c r="CL9" s="29"/>
      <c r="CM9" s="29"/>
      <c r="CN9" s="29"/>
      <c r="CO9" s="29"/>
      <c r="CP9" s="29"/>
      <c r="CQ9" s="29"/>
      <c r="CR9" s="29">
        <v>298.89999999999998</v>
      </c>
      <c r="CS9" s="29">
        <v>298.89999999999998</v>
      </c>
      <c r="CT9" s="29">
        <v>0</v>
      </c>
      <c r="CU9" s="29"/>
      <c r="CV9" s="29"/>
      <c r="CW9" s="29"/>
      <c r="CX9" s="29"/>
      <c r="CY9" s="29"/>
      <c r="CZ9" s="29"/>
      <c r="DA9" s="29">
        <v>2350</v>
      </c>
      <c r="DB9" s="29">
        <v>2350</v>
      </c>
      <c r="DC9" s="29"/>
      <c r="DD9" s="29"/>
      <c r="DE9" s="29"/>
      <c r="DF9" s="29"/>
      <c r="DG9" s="29">
        <v>940</v>
      </c>
      <c r="DH9" s="29">
        <v>940</v>
      </c>
      <c r="DI9" s="29">
        <v>0</v>
      </c>
      <c r="DJ9" s="29"/>
      <c r="DK9" s="29">
        <v>0</v>
      </c>
      <c r="DL9" s="29">
        <v>0</v>
      </c>
      <c r="DM9" s="29"/>
      <c r="DN9" s="29">
        <v>0</v>
      </c>
      <c r="DO9" s="29"/>
      <c r="DP9" s="29">
        <v>278</v>
      </c>
      <c r="DQ9" s="29">
        <v>278</v>
      </c>
      <c r="DR9" s="29">
        <v>252.41439000000003</v>
      </c>
      <c r="DS9" s="29"/>
      <c r="DT9" s="29">
        <v>4965.8999999999996</v>
      </c>
      <c r="DU9" s="29">
        <v>0</v>
      </c>
      <c r="DV9" s="29">
        <v>10039.6</v>
      </c>
      <c r="DW9" s="29">
        <v>10039.6</v>
      </c>
      <c r="DX9" s="29">
        <v>0</v>
      </c>
      <c r="DY9" s="29"/>
      <c r="DZ9" s="29">
        <v>225</v>
      </c>
      <c r="EA9" s="29">
        <v>225</v>
      </c>
      <c r="EB9" s="29"/>
      <c r="EC9" s="29"/>
      <c r="ED9" s="29"/>
      <c r="EE9" s="29"/>
      <c r="EF9" s="29"/>
      <c r="EG9" s="29"/>
      <c r="EH9" s="29"/>
      <c r="EI9" s="29">
        <v>0</v>
      </c>
      <c r="EJ9" s="29">
        <v>0</v>
      </c>
      <c r="EK9" s="29"/>
      <c r="EL9" s="29"/>
      <c r="EM9" s="29"/>
      <c r="EN9" s="29"/>
      <c r="EO9" s="29">
        <v>0</v>
      </c>
      <c r="EP9" s="29"/>
      <c r="EQ9" s="29">
        <v>7786.2</v>
      </c>
      <c r="ER9" s="29">
        <v>7786.2</v>
      </c>
      <c r="ES9" s="29">
        <v>854.63383999999996</v>
      </c>
      <c r="ET9" s="29"/>
      <c r="EU9" s="29">
        <v>88077.9</v>
      </c>
      <c r="EV9" s="29">
        <v>2636.3479400000001</v>
      </c>
      <c r="EW9" s="29"/>
      <c r="EX9" s="29"/>
      <c r="EY9" s="29"/>
      <c r="EZ9" s="29"/>
      <c r="FA9" s="29"/>
      <c r="FB9" s="29"/>
      <c r="FC9" s="29"/>
      <c r="FD9" s="29"/>
      <c r="FE9" s="29"/>
      <c r="FF9" s="29"/>
      <c r="FG9" s="29">
        <v>518.9</v>
      </c>
      <c r="FH9" s="29"/>
      <c r="FI9" s="29"/>
      <c r="FJ9" s="29"/>
      <c r="FK9" s="29"/>
      <c r="FL9" s="29">
        <v>17988.5</v>
      </c>
      <c r="FM9" s="29">
        <v>17988.5</v>
      </c>
      <c r="FN9" s="29">
        <v>7231.5655199999992</v>
      </c>
      <c r="FO9" s="29"/>
      <c r="FP9" s="29"/>
      <c r="FQ9" s="29"/>
      <c r="FR9" s="29"/>
      <c r="FS9" s="29"/>
      <c r="FT9" s="29"/>
      <c r="FU9" s="29"/>
      <c r="FV9" s="29"/>
      <c r="FW9" s="29"/>
      <c r="FX9" s="29">
        <v>60679.4</v>
      </c>
      <c r="FY9" s="29">
        <v>61212.2</v>
      </c>
      <c r="FZ9" s="29">
        <v>8005.3</v>
      </c>
      <c r="GA9" s="29"/>
      <c r="GB9" s="29"/>
      <c r="GC9" s="29"/>
      <c r="GD9" s="29">
        <v>140.30000000000001</v>
      </c>
      <c r="GE9" s="29">
        <v>186.1</v>
      </c>
      <c r="GF9" s="29"/>
      <c r="GG9" s="29"/>
      <c r="GH9" s="29">
        <v>4440.3999999999996</v>
      </c>
      <c r="GI9" s="29">
        <v>0</v>
      </c>
      <c r="GJ9" s="29">
        <v>618.29999999999995</v>
      </c>
      <c r="GK9" s="29">
        <v>618.29999999999995</v>
      </c>
      <c r="GL9" s="29">
        <v>0</v>
      </c>
      <c r="GM9" s="29"/>
      <c r="GN9" s="29"/>
      <c r="GO9" s="29"/>
      <c r="GP9" s="29">
        <v>1892.1000000000001</v>
      </c>
      <c r="GQ9" s="29">
        <v>1892.1</v>
      </c>
      <c r="GR9" s="29">
        <v>1892.12121</v>
      </c>
      <c r="GS9" s="29">
        <v>9718.6</v>
      </c>
      <c r="GT9" s="29">
        <v>9718.6</v>
      </c>
      <c r="GU9" s="29">
        <v>9718.6</v>
      </c>
    </row>
    <row r="10" spans="1:203" ht="14">
      <c r="A10" s="33">
        <v>4</v>
      </c>
      <c r="B10" s="34" t="s">
        <v>27</v>
      </c>
      <c r="C10" s="29">
        <f t="shared" si="3"/>
        <v>100084.00000000001</v>
      </c>
      <c r="D10" s="29">
        <f t="shared" si="4"/>
        <v>138717.90000000002</v>
      </c>
      <c r="E10" s="29">
        <f t="shared" si="5"/>
        <v>48877.360750000007</v>
      </c>
      <c r="F10" s="29">
        <v>2876.6</v>
      </c>
      <c r="G10" s="29">
        <v>2876.6</v>
      </c>
      <c r="H10" s="29">
        <v>0</v>
      </c>
      <c r="I10" s="29">
        <v>10034.9</v>
      </c>
      <c r="J10" s="29">
        <v>13534.9</v>
      </c>
      <c r="K10" s="29">
        <v>0</v>
      </c>
      <c r="L10" s="29">
        <v>17783.099999999999</v>
      </c>
      <c r="M10" s="29">
        <v>14283.1</v>
      </c>
      <c r="N10" s="29">
        <v>8508.5650000000005</v>
      </c>
      <c r="O10" s="29">
        <v>6730.4</v>
      </c>
      <c r="P10" s="29">
        <v>6730.4</v>
      </c>
      <c r="Q10" s="29">
        <v>0</v>
      </c>
      <c r="R10" s="29">
        <v>5895.7</v>
      </c>
      <c r="S10" s="29">
        <v>5895.7</v>
      </c>
      <c r="T10" s="29">
        <v>4560.1270000000004</v>
      </c>
      <c r="U10" s="29"/>
      <c r="V10" s="29"/>
      <c r="W10" s="29"/>
      <c r="X10" s="42"/>
      <c r="Y10" s="29"/>
      <c r="Z10" s="29"/>
      <c r="AA10" s="29"/>
      <c r="AB10" s="29"/>
      <c r="AC10" s="29"/>
      <c r="AD10" s="29"/>
      <c r="AE10" s="29"/>
      <c r="AF10" s="29"/>
      <c r="AG10" s="29"/>
      <c r="AH10" s="29"/>
      <c r="AI10" s="29"/>
      <c r="AJ10" s="29"/>
      <c r="AK10" s="29"/>
      <c r="AL10" s="29"/>
      <c r="AM10" s="29"/>
      <c r="AN10" s="29">
        <v>0</v>
      </c>
      <c r="AO10" s="29"/>
      <c r="AP10" s="29"/>
      <c r="AQ10" s="29"/>
      <c r="AR10" s="29"/>
      <c r="AS10" s="29"/>
      <c r="AT10" s="29">
        <v>0</v>
      </c>
      <c r="AU10" s="29"/>
      <c r="AV10" s="29"/>
      <c r="AW10" s="29"/>
      <c r="AX10" s="29"/>
      <c r="AY10" s="29"/>
      <c r="AZ10" s="29"/>
      <c r="BA10" s="29"/>
      <c r="BB10" s="29"/>
      <c r="BC10" s="29"/>
      <c r="BD10" s="29"/>
      <c r="BE10" s="29"/>
      <c r="BF10" s="29"/>
      <c r="BG10" s="29"/>
      <c r="BH10" s="29"/>
      <c r="BI10" s="29"/>
      <c r="BJ10" s="29"/>
      <c r="BK10" s="29"/>
      <c r="BL10" s="29"/>
      <c r="BM10" s="29"/>
      <c r="BN10" s="29"/>
      <c r="BO10" s="29">
        <v>22966</v>
      </c>
      <c r="BP10" s="29">
        <v>0</v>
      </c>
      <c r="BQ10" s="29"/>
      <c r="BR10" s="29"/>
      <c r="BS10" s="29"/>
      <c r="BT10" s="29">
        <v>7374</v>
      </c>
      <c r="BU10" s="29">
        <v>7799.6</v>
      </c>
      <c r="BV10" s="29">
        <v>0</v>
      </c>
      <c r="BW10" s="29"/>
      <c r="BX10" s="29"/>
      <c r="BY10" s="29"/>
      <c r="BZ10" s="29">
        <v>21161.200000000001</v>
      </c>
      <c r="CA10" s="29">
        <v>21161.200000000001</v>
      </c>
      <c r="CB10" s="29">
        <v>21038.021710000001</v>
      </c>
      <c r="CC10" s="29"/>
      <c r="CD10" s="29">
        <v>10011.6</v>
      </c>
      <c r="CE10" s="29">
        <v>0</v>
      </c>
      <c r="CF10" s="29"/>
      <c r="CG10" s="29"/>
      <c r="CH10" s="29"/>
      <c r="CI10" s="29"/>
      <c r="CJ10" s="29"/>
      <c r="CK10" s="29"/>
      <c r="CL10" s="29"/>
      <c r="CM10" s="29"/>
      <c r="CN10" s="29"/>
      <c r="CO10" s="29"/>
      <c r="CP10" s="29"/>
      <c r="CQ10" s="29"/>
      <c r="CR10" s="29">
        <v>99.6</v>
      </c>
      <c r="CS10" s="29">
        <v>99.6</v>
      </c>
      <c r="CT10" s="29">
        <v>99.595960000000005</v>
      </c>
      <c r="CU10" s="29"/>
      <c r="CV10" s="29"/>
      <c r="CW10" s="29"/>
      <c r="CX10" s="29"/>
      <c r="CY10" s="29"/>
      <c r="CZ10" s="29"/>
      <c r="DA10" s="29"/>
      <c r="DB10" s="29"/>
      <c r="DC10" s="29"/>
      <c r="DD10" s="29"/>
      <c r="DE10" s="29"/>
      <c r="DF10" s="29"/>
      <c r="DG10" s="29"/>
      <c r="DH10" s="29"/>
      <c r="DI10" s="29"/>
      <c r="DJ10" s="29"/>
      <c r="DK10" s="29">
        <v>0</v>
      </c>
      <c r="DL10" s="29">
        <v>0</v>
      </c>
      <c r="DM10" s="29"/>
      <c r="DN10" s="29">
        <v>0</v>
      </c>
      <c r="DO10" s="29"/>
      <c r="DP10" s="29">
        <v>278</v>
      </c>
      <c r="DQ10" s="29">
        <v>278</v>
      </c>
      <c r="DR10" s="29">
        <v>159.83668</v>
      </c>
      <c r="DS10" s="29"/>
      <c r="DT10" s="29">
        <v>2332.5</v>
      </c>
      <c r="DU10" s="29">
        <v>0</v>
      </c>
      <c r="DV10" s="29"/>
      <c r="DW10" s="29"/>
      <c r="DX10" s="29"/>
      <c r="DY10" s="29"/>
      <c r="DZ10" s="29">
        <v>75</v>
      </c>
      <c r="EA10" s="29">
        <v>75</v>
      </c>
      <c r="EB10" s="29"/>
      <c r="EC10" s="29"/>
      <c r="ED10" s="29"/>
      <c r="EE10" s="29"/>
      <c r="EF10" s="29"/>
      <c r="EG10" s="29"/>
      <c r="EH10" s="29"/>
      <c r="EI10" s="29">
        <v>0</v>
      </c>
      <c r="EJ10" s="29">
        <v>0</v>
      </c>
      <c r="EK10" s="29"/>
      <c r="EL10" s="29"/>
      <c r="EM10" s="29"/>
      <c r="EN10" s="29"/>
      <c r="EO10" s="29">
        <v>0</v>
      </c>
      <c r="EP10" s="29"/>
      <c r="EQ10" s="29">
        <v>0</v>
      </c>
      <c r="ER10" s="29">
        <v>0</v>
      </c>
      <c r="ES10" s="29">
        <v>0</v>
      </c>
      <c r="ET10" s="29"/>
      <c r="EU10" s="29">
        <v>5054.7</v>
      </c>
      <c r="EV10" s="29">
        <v>0</v>
      </c>
      <c r="EW10" s="29"/>
      <c r="EX10" s="29"/>
      <c r="EY10" s="29"/>
      <c r="EZ10" s="29"/>
      <c r="FA10" s="29"/>
      <c r="FB10" s="29"/>
      <c r="FC10" s="29"/>
      <c r="FD10" s="29"/>
      <c r="FE10" s="29"/>
      <c r="FF10" s="29"/>
      <c r="FG10" s="29">
        <v>329.1</v>
      </c>
      <c r="FH10" s="29"/>
      <c r="FI10" s="29"/>
      <c r="FJ10" s="29"/>
      <c r="FK10" s="29"/>
      <c r="FL10" s="29">
        <v>14283.8</v>
      </c>
      <c r="FM10" s="29">
        <v>14283.8</v>
      </c>
      <c r="FN10" s="29">
        <v>6104.5144</v>
      </c>
      <c r="FO10" s="29">
        <v>2753.3</v>
      </c>
      <c r="FP10" s="29"/>
      <c r="FQ10" s="29"/>
      <c r="FR10" s="29"/>
      <c r="FS10" s="29"/>
      <c r="FT10" s="29"/>
      <c r="FU10" s="29"/>
      <c r="FV10" s="29"/>
      <c r="FW10" s="29"/>
      <c r="FX10" s="29"/>
      <c r="FY10" s="29"/>
      <c r="FZ10" s="29"/>
      <c r="GA10" s="29"/>
      <c r="GB10" s="29"/>
      <c r="GC10" s="29"/>
      <c r="GD10" s="29">
        <v>589.6</v>
      </c>
      <c r="GE10" s="29">
        <v>782.3</v>
      </c>
      <c r="GF10" s="29"/>
      <c r="GG10" s="29"/>
      <c r="GH10" s="29">
        <v>0</v>
      </c>
      <c r="GI10" s="29">
        <v>0</v>
      </c>
      <c r="GJ10" s="29"/>
      <c r="GK10" s="29">
        <v>0</v>
      </c>
      <c r="GL10" s="29">
        <v>0</v>
      </c>
      <c r="GM10" s="29"/>
      <c r="GN10" s="29"/>
      <c r="GO10" s="29"/>
      <c r="GP10" s="29">
        <v>1892.1000000000001</v>
      </c>
      <c r="GQ10" s="29">
        <v>1892.1</v>
      </c>
      <c r="GR10" s="29">
        <v>0</v>
      </c>
      <c r="GS10" s="29">
        <v>8331.7000000000007</v>
      </c>
      <c r="GT10" s="29">
        <v>8331.7000000000007</v>
      </c>
      <c r="GU10" s="29">
        <v>8331.7000000000007</v>
      </c>
    </row>
    <row r="11" spans="1:203" ht="12.75" customHeight="1">
      <c r="A11" s="33">
        <v>5</v>
      </c>
      <c r="B11" s="34" t="s">
        <v>28</v>
      </c>
      <c r="C11" s="29">
        <f t="shared" si="3"/>
        <v>101756.8</v>
      </c>
      <c r="D11" s="29">
        <f t="shared" si="4"/>
        <v>262956.79999999999</v>
      </c>
      <c r="E11" s="29">
        <f t="shared" si="5"/>
        <v>47576.333719999995</v>
      </c>
      <c r="F11" s="29">
        <v>1198.5</v>
      </c>
      <c r="G11" s="29">
        <v>1198.5</v>
      </c>
      <c r="H11" s="29">
        <v>0</v>
      </c>
      <c r="I11" s="29">
        <v>5690.5</v>
      </c>
      <c r="J11" s="29">
        <v>6217.6</v>
      </c>
      <c r="K11" s="29">
        <v>6217.6</v>
      </c>
      <c r="L11" s="29">
        <v>12965.7</v>
      </c>
      <c r="M11" s="29">
        <v>12965.7</v>
      </c>
      <c r="N11" s="29">
        <v>7018.36</v>
      </c>
      <c r="O11" s="29">
        <v>4570</v>
      </c>
      <c r="P11" s="29">
        <v>4570</v>
      </c>
      <c r="Q11" s="29">
        <v>0</v>
      </c>
      <c r="R11" s="29">
        <v>3473.2</v>
      </c>
      <c r="S11" s="29">
        <v>3473.2</v>
      </c>
      <c r="T11" s="29">
        <v>1161.4480000000001</v>
      </c>
      <c r="U11" s="29"/>
      <c r="V11" s="29"/>
      <c r="W11" s="29"/>
      <c r="X11" s="42"/>
      <c r="Y11" s="29"/>
      <c r="Z11" s="29"/>
      <c r="AA11" s="29"/>
      <c r="AB11" s="29"/>
      <c r="AC11" s="29"/>
      <c r="AD11" s="29"/>
      <c r="AE11" s="29"/>
      <c r="AF11" s="29"/>
      <c r="AG11" s="29"/>
      <c r="AH11" s="29"/>
      <c r="AI11" s="29"/>
      <c r="AJ11" s="29"/>
      <c r="AK11" s="29"/>
      <c r="AL11" s="29"/>
      <c r="AM11" s="29">
        <v>1955.2</v>
      </c>
      <c r="AN11" s="29">
        <v>1955.2</v>
      </c>
      <c r="AO11" s="29"/>
      <c r="AP11" s="29"/>
      <c r="AQ11" s="29"/>
      <c r="AR11" s="29"/>
      <c r="AS11" s="29"/>
      <c r="AT11" s="29">
        <v>0</v>
      </c>
      <c r="AU11" s="29"/>
      <c r="AV11" s="29"/>
      <c r="AW11" s="29"/>
      <c r="AX11" s="29"/>
      <c r="AY11" s="29"/>
      <c r="AZ11" s="29"/>
      <c r="BA11" s="29"/>
      <c r="BB11" s="29"/>
      <c r="BC11" s="29"/>
      <c r="BD11" s="29"/>
      <c r="BE11" s="29"/>
      <c r="BF11" s="29"/>
      <c r="BG11" s="29"/>
      <c r="BH11" s="29"/>
      <c r="BI11" s="29"/>
      <c r="BJ11" s="29"/>
      <c r="BK11" s="29"/>
      <c r="BL11" s="29"/>
      <c r="BM11" s="29"/>
      <c r="BN11" s="29"/>
      <c r="BO11" s="29">
        <v>24307</v>
      </c>
      <c r="BP11" s="29">
        <v>794.1</v>
      </c>
      <c r="BQ11" s="29"/>
      <c r="BR11" s="29"/>
      <c r="BS11" s="29"/>
      <c r="BT11" s="29">
        <v>5375.0999999999995</v>
      </c>
      <c r="BU11" s="29">
        <v>5685.4</v>
      </c>
      <c r="BV11" s="29">
        <v>2981.4636999999998</v>
      </c>
      <c r="BW11" s="29"/>
      <c r="BX11" s="29"/>
      <c r="BY11" s="29"/>
      <c r="BZ11" s="29">
        <v>15296.6</v>
      </c>
      <c r="CA11" s="29">
        <v>15296.6</v>
      </c>
      <c r="CB11" s="29">
        <v>15296.578780000002</v>
      </c>
      <c r="CC11" s="29"/>
      <c r="CD11" s="29">
        <v>5650.4</v>
      </c>
      <c r="CE11" s="29">
        <v>0</v>
      </c>
      <c r="CF11" s="29"/>
      <c r="CG11" s="29"/>
      <c r="CH11" s="29"/>
      <c r="CI11" s="29"/>
      <c r="CJ11" s="29"/>
      <c r="CK11" s="29"/>
      <c r="CL11" s="29"/>
      <c r="CM11" s="29"/>
      <c r="CN11" s="29"/>
      <c r="CO11" s="29"/>
      <c r="CP11" s="29"/>
      <c r="CQ11" s="29"/>
      <c r="CR11" s="29">
        <v>99.7</v>
      </c>
      <c r="CS11" s="29">
        <v>99.7</v>
      </c>
      <c r="CT11" s="29">
        <v>0</v>
      </c>
      <c r="CU11" s="29"/>
      <c r="CV11" s="29"/>
      <c r="CW11" s="29"/>
      <c r="CX11" s="29"/>
      <c r="CY11" s="29"/>
      <c r="CZ11" s="29"/>
      <c r="DA11" s="29"/>
      <c r="DB11" s="29"/>
      <c r="DC11" s="29"/>
      <c r="DD11" s="29"/>
      <c r="DE11" s="29"/>
      <c r="DF11" s="29"/>
      <c r="DG11" s="29"/>
      <c r="DH11" s="29"/>
      <c r="DI11" s="29"/>
      <c r="DJ11" s="29"/>
      <c r="DK11" s="29">
        <v>0</v>
      </c>
      <c r="DL11" s="29">
        <v>0</v>
      </c>
      <c r="DM11" s="29"/>
      <c r="DN11" s="29">
        <v>0</v>
      </c>
      <c r="DO11" s="29"/>
      <c r="DP11" s="29">
        <v>230</v>
      </c>
      <c r="DQ11" s="29">
        <v>230</v>
      </c>
      <c r="DR11" s="29">
        <v>0</v>
      </c>
      <c r="DS11" s="29"/>
      <c r="DT11" s="29">
        <v>3509</v>
      </c>
      <c r="DU11" s="29">
        <v>495</v>
      </c>
      <c r="DV11" s="29"/>
      <c r="DW11" s="29"/>
      <c r="DX11" s="29"/>
      <c r="DY11" s="29"/>
      <c r="DZ11" s="29">
        <v>150</v>
      </c>
      <c r="EA11" s="29">
        <v>0</v>
      </c>
      <c r="EB11" s="29"/>
      <c r="EC11" s="29"/>
      <c r="ED11" s="29"/>
      <c r="EE11" s="29"/>
      <c r="EF11" s="29"/>
      <c r="EG11" s="29"/>
      <c r="EH11" s="29"/>
      <c r="EI11" s="29">
        <v>19912.7</v>
      </c>
      <c r="EJ11" s="29">
        <v>0</v>
      </c>
      <c r="EK11" s="29"/>
      <c r="EL11" s="29"/>
      <c r="EM11" s="29"/>
      <c r="EN11" s="29"/>
      <c r="EO11" s="29">
        <v>0</v>
      </c>
      <c r="EP11" s="29"/>
      <c r="EQ11" s="29">
        <v>30302.3</v>
      </c>
      <c r="ER11" s="29">
        <v>30302.3</v>
      </c>
      <c r="ES11" s="29">
        <v>2721.3848700000003</v>
      </c>
      <c r="ET11" s="29"/>
      <c r="EU11" s="29">
        <v>104404.9</v>
      </c>
      <c r="EV11" s="29">
        <v>0</v>
      </c>
      <c r="EW11" s="29"/>
      <c r="EX11" s="29"/>
      <c r="EY11" s="29"/>
      <c r="EZ11" s="29"/>
      <c r="FA11" s="29"/>
      <c r="FB11" s="29"/>
      <c r="FC11" s="29"/>
      <c r="FD11" s="29"/>
      <c r="FE11" s="29"/>
      <c r="FF11" s="29"/>
      <c r="FG11" s="29">
        <v>527.20000000000005</v>
      </c>
      <c r="FH11" s="29"/>
      <c r="FI11" s="29"/>
      <c r="FJ11" s="29"/>
      <c r="FK11" s="29"/>
      <c r="FL11" s="29">
        <v>9685.4</v>
      </c>
      <c r="FM11" s="29">
        <v>9685.4</v>
      </c>
      <c r="FN11" s="29">
        <v>3653.3169199999998</v>
      </c>
      <c r="FO11" s="29"/>
      <c r="FP11" s="29"/>
      <c r="FQ11" s="29"/>
      <c r="FR11" s="29"/>
      <c r="FS11" s="29"/>
      <c r="FT11" s="29"/>
      <c r="FU11" s="29"/>
      <c r="FV11" s="29"/>
      <c r="FW11" s="29"/>
      <c r="FX11" s="29"/>
      <c r="FY11" s="29"/>
      <c r="FZ11" s="29"/>
      <c r="GA11" s="29"/>
      <c r="GB11" s="29"/>
      <c r="GC11" s="29"/>
      <c r="GD11" s="29">
        <v>1286.3</v>
      </c>
      <c r="GE11" s="29">
        <v>1706.7</v>
      </c>
      <c r="GF11" s="29"/>
      <c r="GG11" s="29"/>
      <c r="GH11" s="29">
        <v>1481</v>
      </c>
      <c r="GI11" s="29">
        <v>0</v>
      </c>
      <c r="GJ11" s="29">
        <v>2192.1999999999998</v>
      </c>
      <c r="GK11" s="29">
        <v>2192.1999999999998</v>
      </c>
      <c r="GL11" s="29">
        <v>0</v>
      </c>
      <c r="GM11" s="29"/>
      <c r="GN11" s="29"/>
      <c r="GO11" s="29"/>
      <c r="GP11" s="29">
        <v>1443</v>
      </c>
      <c r="GQ11" s="29">
        <v>1443</v>
      </c>
      <c r="GR11" s="29">
        <v>1243.98145</v>
      </c>
      <c r="GS11" s="29">
        <v>5993.1</v>
      </c>
      <c r="GT11" s="29">
        <v>5993.1</v>
      </c>
      <c r="GU11" s="29">
        <v>5993.1</v>
      </c>
    </row>
    <row r="12" spans="1:203" ht="14">
      <c r="A12" s="33">
        <v>6</v>
      </c>
      <c r="B12" s="34" t="s">
        <v>29</v>
      </c>
      <c r="C12" s="29">
        <f t="shared" si="3"/>
        <v>110407.93</v>
      </c>
      <c r="D12" s="29">
        <f t="shared" si="4"/>
        <v>213575</v>
      </c>
      <c r="E12" s="29">
        <f t="shared" si="5"/>
        <v>50685.058950000006</v>
      </c>
      <c r="F12" s="29">
        <v>781.23</v>
      </c>
      <c r="G12" s="29">
        <v>781.2</v>
      </c>
      <c r="H12" s="29">
        <v>0</v>
      </c>
      <c r="I12" s="29">
        <v>6407.8</v>
      </c>
      <c r="J12" s="29">
        <v>6407.8</v>
      </c>
      <c r="K12" s="29">
        <v>0</v>
      </c>
      <c r="L12" s="29">
        <v>18347.7</v>
      </c>
      <c r="M12" s="29">
        <v>18347.7</v>
      </c>
      <c r="N12" s="29">
        <v>12462.773570000001</v>
      </c>
      <c r="O12" s="29">
        <v>9411</v>
      </c>
      <c r="P12" s="29">
        <v>9411</v>
      </c>
      <c r="Q12" s="29">
        <v>1289.1179999999999</v>
      </c>
      <c r="R12" s="29">
        <v>7511.2</v>
      </c>
      <c r="S12" s="29">
        <v>7511.2</v>
      </c>
      <c r="T12" s="29">
        <v>5964.7335000000003</v>
      </c>
      <c r="U12" s="29"/>
      <c r="V12" s="29"/>
      <c r="W12" s="29"/>
      <c r="X12" s="42"/>
      <c r="Y12" s="29"/>
      <c r="Z12" s="29"/>
      <c r="AA12" s="29"/>
      <c r="AB12" s="29"/>
      <c r="AC12" s="29"/>
      <c r="AD12" s="29"/>
      <c r="AE12" s="29"/>
      <c r="AF12" s="29"/>
      <c r="AG12" s="29"/>
      <c r="AH12" s="29"/>
      <c r="AI12" s="29"/>
      <c r="AJ12" s="29"/>
      <c r="AK12" s="29"/>
      <c r="AL12" s="29"/>
      <c r="AM12" s="29"/>
      <c r="AN12" s="29">
        <v>0</v>
      </c>
      <c r="AO12" s="29"/>
      <c r="AP12" s="29"/>
      <c r="AQ12" s="29"/>
      <c r="AR12" s="29"/>
      <c r="AS12" s="29"/>
      <c r="AT12" s="29">
        <v>0</v>
      </c>
      <c r="AU12" s="29"/>
      <c r="AV12" s="29"/>
      <c r="AW12" s="29"/>
      <c r="AX12" s="29"/>
      <c r="AY12" s="29"/>
      <c r="AZ12" s="29"/>
      <c r="BA12" s="29"/>
      <c r="BB12" s="29"/>
      <c r="BC12" s="29"/>
      <c r="BD12" s="29"/>
      <c r="BE12" s="29"/>
      <c r="BF12" s="29"/>
      <c r="BG12" s="29"/>
      <c r="BH12" s="29"/>
      <c r="BI12" s="29"/>
      <c r="BJ12" s="29"/>
      <c r="BK12" s="29"/>
      <c r="BL12" s="29"/>
      <c r="BM12" s="29"/>
      <c r="BN12" s="29"/>
      <c r="BO12" s="29">
        <v>13615</v>
      </c>
      <c r="BP12" s="29">
        <v>1242.7</v>
      </c>
      <c r="BQ12" s="29"/>
      <c r="BR12" s="29"/>
      <c r="BS12" s="29"/>
      <c r="BT12" s="29">
        <v>6370</v>
      </c>
      <c r="BU12" s="29">
        <v>6737.7</v>
      </c>
      <c r="BV12" s="29">
        <v>1438.29702</v>
      </c>
      <c r="BW12" s="29"/>
      <c r="BX12" s="29"/>
      <c r="BY12" s="29"/>
      <c r="BZ12" s="29">
        <v>8194.6</v>
      </c>
      <c r="CA12" s="29">
        <v>8194.6</v>
      </c>
      <c r="CB12" s="29">
        <v>8194.5957699999999</v>
      </c>
      <c r="CC12" s="29"/>
      <c r="CD12" s="29">
        <v>8174</v>
      </c>
      <c r="CE12" s="29">
        <v>1420.3019999999999</v>
      </c>
      <c r="CF12" s="29"/>
      <c r="CG12" s="29"/>
      <c r="CH12" s="29"/>
      <c r="CI12" s="29"/>
      <c r="CJ12" s="29"/>
      <c r="CK12" s="29"/>
      <c r="CL12" s="29"/>
      <c r="CM12" s="29"/>
      <c r="CN12" s="29"/>
      <c r="CO12" s="29"/>
      <c r="CP12" s="29"/>
      <c r="CQ12" s="29"/>
      <c r="CR12" s="29"/>
      <c r="CS12" s="29">
        <v>0</v>
      </c>
      <c r="CT12" s="29">
        <v>0</v>
      </c>
      <c r="CU12" s="29"/>
      <c r="CV12" s="29"/>
      <c r="CW12" s="29"/>
      <c r="CX12" s="29"/>
      <c r="CY12" s="29"/>
      <c r="CZ12" s="29"/>
      <c r="DA12" s="29"/>
      <c r="DB12" s="29"/>
      <c r="DC12" s="29"/>
      <c r="DD12" s="29"/>
      <c r="DE12" s="29"/>
      <c r="DF12" s="29"/>
      <c r="DG12" s="29"/>
      <c r="DH12" s="29"/>
      <c r="DI12" s="29"/>
      <c r="DJ12" s="29">
        <v>2737.7</v>
      </c>
      <c r="DK12" s="29">
        <v>2737.7</v>
      </c>
      <c r="DL12" s="29">
        <v>534.62926000000004</v>
      </c>
      <c r="DM12" s="29"/>
      <c r="DN12" s="29">
        <v>0</v>
      </c>
      <c r="DO12" s="29"/>
      <c r="DP12" s="29">
        <v>278</v>
      </c>
      <c r="DQ12" s="29">
        <v>278</v>
      </c>
      <c r="DR12" s="29">
        <v>0</v>
      </c>
      <c r="DS12" s="29"/>
      <c r="DT12" s="29">
        <v>935</v>
      </c>
      <c r="DU12" s="29">
        <v>556.57524999999998</v>
      </c>
      <c r="DV12" s="29"/>
      <c r="DW12" s="29"/>
      <c r="DX12" s="29"/>
      <c r="DY12" s="29"/>
      <c r="DZ12" s="29">
        <v>225</v>
      </c>
      <c r="EA12" s="29">
        <v>225</v>
      </c>
      <c r="EB12" s="29"/>
      <c r="EC12" s="29"/>
      <c r="ED12" s="29"/>
      <c r="EE12" s="29"/>
      <c r="EF12" s="29"/>
      <c r="EG12" s="29"/>
      <c r="EH12" s="29"/>
      <c r="EI12" s="29">
        <v>4675.3</v>
      </c>
      <c r="EJ12" s="29">
        <v>0</v>
      </c>
      <c r="EK12" s="29"/>
      <c r="EL12" s="29"/>
      <c r="EM12" s="29"/>
      <c r="EN12" s="29"/>
      <c r="EO12" s="29">
        <v>0</v>
      </c>
      <c r="EP12" s="29"/>
      <c r="EQ12" s="29">
        <v>14505.6</v>
      </c>
      <c r="ER12" s="29">
        <v>14505.6</v>
      </c>
      <c r="ES12" s="29">
        <v>519.18831</v>
      </c>
      <c r="ET12" s="29"/>
      <c r="EU12" s="29">
        <v>72482.2</v>
      </c>
      <c r="EV12" s="29">
        <v>0</v>
      </c>
      <c r="EW12" s="29"/>
      <c r="EX12" s="29"/>
      <c r="EY12" s="29"/>
      <c r="EZ12" s="29"/>
      <c r="FA12" s="29"/>
      <c r="FB12" s="29"/>
      <c r="FC12" s="29"/>
      <c r="FD12" s="29"/>
      <c r="FE12" s="29"/>
      <c r="FF12" s="29"/>
      <c r="FG12" s="29">
        <v>344.5</v>
      </c>
      <c r="FH12" s="29"/>
      <c r="FI12" s="29"/>
      <c r="FJ12" s="29"/>
      <c r="FK12" s="29"/>
      <c r="FL12" s="29">
        <v>13253.9</v>
      </c>
      <c r="FM12" s="29">
        <v>13253.9</v>
      </c>
      <c r="FN12" s="29">
        <v>5469.8903900000005</v>
      </c>
      <c r="FO12" s="29">
        <v>11013.3</v>
      </c>
      <c r="FP12" s="29"/>
      <c r="FQ12" s="29"/>
      <c r="FR12" s="29"/>
      <c r="FS12" s="29"/>
      <c r="FT12" s="29"/>
      <c r="FU12" s="29"/>
      <c r="FV12" s="29"/>
      <c r="FW12" s="29"/>
      <c r="FX12" s="29"/>
      <c r="FY12" s="29"/>
      <c r="FZ12" s="29"/>
      <c r="GA12" s="29"/>
      <c r="GB12" s="29"/>
      <c r="GC12" s="29"/>
      <c r="GD12" s="29">
        <v>2.8</v>
      </c>
      <c r="GE12" s="29">
        <v>3.7</v>
      </c>
      <c r="GF12" s="29"/>
      <c r="GG12" s="29"/>
      <c r="GH12" s="29">
        <v>13360.8</v>
      </c>
      <c r="GI12" s="29">
        <v>0</v>
      </c>
      <c r="GJ12" s="29">
        <v>1165.4000000000001</v>
      </c>
      <c r="GK12" s="29">
        <v>1165.4000000000001</v>
      </c>
      <c r="GL12" s="29">
        <v>1057.55827</v>
      </c>
      <c r="GM12" s="29"/>
      <c r="GN12" s="29"/>
      <c r="GO12" s="29"/>
      <c r="GP12" s="29">
        <v>1631.7</v>
      </c>
      <c r="GQ12" s="29">
        <v>1631.7</v>
      </c>
      <c r="GR12" s="29">
        <v>1513.6976099999999</v>
      </c>
      <c r="GS12" s="29">
        <v>8796</v>
      </c>
      <c r="GT12" s="29">
        <v>8796</v>
      </c>
      <c r="GU12" s="29">
        <v>8796</v>
      </c>
    </row>
    <row r="13" spans="1:203" ht="14.25" customHeight="1">
      <c r="A13" s="33">
        <v>7</v>
      </c>
      <c r="B13" s="34" t="s">
        <v>30</v>
      </c>
      <c r="C13" s="29">
        <f t="shared" si="3"/>
        <v>207029.39999999997</v>
      </c>
      <c r="D13" s="29">
        <f t="shared" si="4"/>
        <v>307643.89999999991</v>
      </c>
      <c r="E13" s="29">
        <f t="shared" si="5"/>
        <v>90726.929359999995</v>
      </c>
      <c r="F13" s="29">
        <v>1567.1</v>
      </c>
      <c r="G13" s="29">
        <v>1567.1</v>
      </c>
      <c r="H13" s="29">
        <v>0</v>
      </c>
      <c r="I13" s="29">
        <v>7923.2</v>
      </c>
      <c r="J13" s="29">
        <v>7923.2</v>
      </c>
      <c r="K13" s="29">
        <v>2526.9299999999998</v>
      </c>
      <c r="L13" s="29">
        <v>12721</v>
      </c>
      <c r="M13" s="29">
        <v>12721</v>
      </c>
      <c r="N13" s="29">
        <v>4880.6139999999996</v>
      </c>
      <c r="O13" s="29">
        <v>6658.4</v>
      </c>
      <c r="P13" s="29">
        <v>6658.4</v>
      </c>
      <c r="Q13" s="29">
        <v>0</v>
      </c>
      <c r="R13" s="29">
        <v>4589.8</v>
      </c>
      <c r="S13" s="29">
        <v>4589.8</v>
      </c>
      <c r="T13" s="29">
        <v>3295.0377999999996</v>
      </c>
      <c r="U13" s="29"/>
      <c r="V13" s="29"/>
      <c r="W13" s="29"/>
      <c r="X13" s="42"/>
      <c r="Y13" s="29"/>
      <c r="Z13" s="29"/>
      <c r="AA13" s="29"/>
      <c r="AB13" s="29"/>
      <c r="AC13" s="29"/>
      <c r="AD13" s="29"/>
      <c r="AE13" s="29"/>
      <c r="AF13" s="29"/>
      <c r="AG13" s="29"/>
      <c r="AH13" s="29"/>
      <c r="AI13" s="29"/>
      <c r="AJ13" s="29"/>
      <c r="AK13" s="29"/>
      <c r="AL13" s="29"/>
      <c r="AM13" s="29">
        <v>3421.6</v>
      </c>
      <c r="AN13" s="29">
        <v>3421.6</v>
      </c>
      <c r="AO13" s="29"/>
      <c r="AP13" s="29"/>
      <c r="AQ13" s="29"/>
      <c r="AR13" s="29"/>
      <c r="AS13" s="29"/>
      <c r="AT13" s="29">
        <v>14018.8</v>
      </c>
      <c r="AU13" s="29"/>
      <c r="AV13" s="29"/>
      <c r="AW13" s="29"/>
      <c r="AX13" s="29"/>
      <c r="AY13" s="29"/>
      <c r="AZ13" s="29"/>
      <c r="BA13" s="29"/>
      <c r="BB13" s="29"/>
      <c r="BC13" s="29"/>
      <c r="BD13" s="29"/>
      <c r="BE13" s="29"/>
      <c r="BF13" s="29"/>
      <c r="BG13" s="29"/>
      <c r="BH13" s="29"/>
      <c r="BI13" s="29"/>
      <c r="BJ13" s="29"/>
      <c r="BK13" s="29"/>
      <c r="BL13" s="29"/>
      <c r="BM13" s="29"/>
      <c r="BN13" s="29"/>
      <c r="BO13" s="29">
        <v>26191</v>
      </c>
      <c r="BP13" s="29">
        <v>0</v>
      </c>
      <c r="BQ13" s="29"/>
      <c r="BR13" s="29"/>
      <c r="BS13" s="29"/>
      <c r="BT13" s="29">
        <v>5547.2</v>
      </c>
      <c r="BU13" s="29">
        <v>5867.4</v>
      </c>
      <c r="BV13" s="29">
        <v>0</v>
      </c>
      <c r="BW13" s="29"/>
      <c r="BX13" s="29"/>
      <c r="BY13" s="29"/>
      <c r="BZ13" s="29">
        <v>11975</v>
      </c>
      <c r="CA13" s="29">
        <v>11975</v>
      </c>
      <c r="CB13" s="29">
        <v>11975.035959999999</v>
      </c>
      <c r="CC13" s="29"/>
      <c r="CD13" s="29">
        <v>3981.5</v>
      </c>
      <c r="CE13" s="29">
        <v>62.948399999999999</v>
      </c>
      <c r="CF13" s="29"/>
      <c r="CG13" s="29"/>
      <c r="CH13" s="29"/>
      <c r="CI13" s="29"/>
      <c r="CJ13" s="29"/>
      <c r="CK13" s="29"/>
      <c r="CL13" s="29"/>
      <c r="CM13" s="29"/>
      <c r="CN13" s="29"/>
      <c r="CO13" s="29"/>
      <c r="CP13" s="29"/>
      <c r="CQ13" s="29"/>
      <c r="CR13" s="29"/>
      <c r="CS13" s="29">
        <v>0</v>
      </c>
      <c r="CT13" s="29">
        <v>0</v>
      </c>
      <c r="CU13" s="29"/>
      <c r="CV13" s="29"/>
      <c r="CW13" s="29"/>
      <c r="CX13" s="29"/>
      <c r="CY13" s="29"/>
      <c r="CZ13" s="29"/>
      <c r="DA13" s="29"/>
      <c r="DB13" s="29"/>
      <c r="DC13" s="29"/>
      <c r="DD13" s="29"/>
      <c r="DE13" s="29"/>
      <c r="DF13" s="29"/>
      <c r="DG13" s="29"/>
      <c r="DH13" s="29"/>
      <c r="DI13" s="29"/>
      <c r="DJ13" s="29"/>
      <c r="DK13" s="29">
        <v>0</v>
      </c>
      <c r="DL13" s="29">
        <v>0</v>
      </c>
      <c r="DM13" s="29">
        <v>8969.4</v>
      </c>
      <c r="DN13" s="29">
        <v>8969.4</v>
      </c>
      <c r="DO13" s="29">
        <v>0</v>
      </c>
      <c r="DP13" s="29">
        <v>125</v>
      </c>
      <c r="DQ13" s="29">
        <v>125</v>
      </c>
      <c r="DR13" s="29">
        <v>125</v>
      </c>
      <c r="DS13" s="29"/>
      <c r="DT13" s="29">
        <v>1667.4</v>
      </c>
      <c r="DU13" s="29">
        <v>297.02999999999997</v>
      </c>
      <c r="DV13" s="29"/>
      <c r="DW13" s="29"/>
      <c r="DX13" s="29"/>
      <c r="DY13" s="29"/>
      <c r="DZ13" s="29">
        <v>300</v>
      </c>
      <c r="EA13" s="29">
        <v>300</v>
      </c>
      <c r="EB13" s="29"/>
      <c r="EC13" s="29">
        <v>1410</v>
      </c>
      <c r="ED13" s="29"/>
      <c r="EE13" s="29"/>
      <c r="EF13" s="29"/>
      <c r="EG13" s="29"/>
      <c r="EH13" s="29"/>
      <c r="EI13" s="29">
        <v>0</v>
      </c>
      <c r="EJ13" s="29">
        <v>0</v>
      </c>
      <c r="EK13" s="29"/>
      <c r="EL13" s="29"/>
      <c r="EM13" s="29"/>
      <c r="EN13" s="29"/>
      <c r="EO13" s="29">
        <v>3214.8</v>
      </c>
      <c r="EP13" s="29"/>
      <c r="EQ13" s="29">
        <v>26298.2</v>
      </c>
      <c r="ER13" s="29">
        <v>26298.2</v>
      </c>
      <c r="ES13" s="29">
        <v>0</v>
      </c>
      <c r="ET13" s="29"/>
      <c r="EU13" s="29">
        <v>55796.6</v>
      </c>
      <c r="EV13" s="29">
        <v>1860.318</v>
      </c>
      <c r="EW13" s="29">
        <v>101630.7</v>
      </c>
      <c r="EX13" s="29">
        <v>95463.5</v>
      </c>
      <c r="EY13" s="29">
        <v>55896.5</v>
      </c>
      <c r="EZ13" s="29"/>
      <c r="FA13" s="29"/>
      <c r="FB13" s="29"/>
      <c r="FC13" s="29"/>
      <c r="FD13" s="29"/>
      <c r="FE13" s="29"/>
      <c r="FF13" s="29"/>
      <c r="FG13" s="29">
        <v>457.5</v>
      </c>
      <c r="FH13" s="29"/>
      <c r="FI13" s="29">
        <v>0</v>
      </c>
      <c r="FJ13" s="29">
        <v>1906.9</v>
      </c>
      <c r="FK13" s="29">
        <v>1906.9</v>
      </c>
      <c r="FL13" s="29">
        <v>6583.1</v>
      </c>
      <c r="FM13" s="29">
        <v>6583.1</v>
      </c>
      <c r="FN13" s="29">
        <v>2653.6151999999997</v>
      </c>
      <c r="FO13" s="29">
        <v>2753.3</v>
      </c>
      <c r="FP13" s="29"/>
      <c r="FQ13" s="29"/>
      <c r="FR13" s="29"/>
      <c r="FS13" s="29"/>
      <c r="FT13" s="29"/>
      <c r="FU13" s="29"/>
      <c r="FV13" s="29"/>
      <c r="FW13" s="29"/>
      <c r="FX13" s="29"/>
      <c r="FY13" s="29"/>
      <c r="FZ13" s="29"/>
      <c r="GA13" s="29"/>
      <c r="GB13" s="29"/>
      <c r="GC13" s="29"/>
      <c r="GD13" s="29">
        <v>827.3</v>
      </c>
      <c r="GE13" s="29">
        <v>1097.5999999999999</v>
      </c>
      <c r="GF13" s="29"/>
      <c r="GG13" s="29"/>
      <c r="GH13" s="29">
        <v>0</v>
      </c>
      <c r="GI13" s="29">
        <v>0</v>
      </c>
      <c r="GJ13" s="29"/>
      <c r="GK13" s="29"/>
      <c r="GL13" s="29"/>
      <c r="GM13" s="29"/>
      <c r="GN13" s="29"/>
      <c r="GO13" s="29"/>
      <c r="GP13" s="29">
        <v>492.09999999999997</v>
      </c>
      <c r="GQ13" s="29">
        <v>492.1</v>
      </c>
      <c r="GR13" s="29">
        <v>0</v>
      </c>
      <c r="GS13" s="29">
        <v>4947</v>
      </c>
      <c r="GT13" s="29">
        <v>4947</v>
      </c>
      <c r="GU13" s="29">
        <v>4947</v>
      </c>
    </row>
    <row r="14" spans="1:203" ht="14">
      <c r="A14" s="33">
        <v>8</v>
      </c>
      <c r="B14" s="34" t="s">
        <v>31</v>
      </c>
      <c r="C14" s="29">
        <f>F14+I14+L14+O14+R14+U14+X14+AA14+AD14+AG14+AJ14+AM14+AP14+AS14+AV14+AY14+BB14+BE14+BH14+BK14+BN14+BQ14+BT14+BW14+BZ14+CC14+CF14+CI14+CL14+CO14+CR14+CU14+CX14+DA14+DD14+DG14+DJ14+DM14+DP14+DS14+DV14+DY14+EB14+EE14+EH14+EK14+EN14+EQ14+ET14+EW14+EZ14+FC14+FF14+FL14+FO14+FR14+FU14+FX14+GA14+GD14+GG14+GJ14+GM14+GP14+GS14+FI14</f>
        <v>67087.599999999991</v>
      </c>
      <c r="D14" s="29">
        <f t="shared" si="4"/>
        <v>130427.6</v>
      </c>
      <c r="E14" s="29">
        <f t="shared" si="5"/>
        <v>31174.432370000002</v>
      </c>
      <c r="F14" s="29">
        <v>751.4</v>
      </c>
      <c r="G14" s="29">
        <v>751.4</v>
      </c>
      <c r="H14" s="29">
        <v>0</v>
      </c>
      <c r="I14" s="29">
        <v>5996.8</v>
      </c>
      <c r="J14" s="29">
        <v>5996.8</v>
      </c>
      <c r="K14" s="29">
        <v>0</v>
      </c>
      <c r="L14" s="29">
        <v>10876.9</v>
      </c>
      <c r="M14" s="29">
        <v>10876.9</v>
      </c>
      <c r="N14" s="29">
        <v>3799.9079999999999</v>
      </c>
      <c r="O14" s="29">
        <v>4013.8</v>
      </c>
      <c r="P14" s="29">
        <v>4013.8</v>
      </c>
      <c r="Q14" s="29">
        <v>788.04899999999998</v>
      </c>
      <c r="R14" s="29">
        <v>2691.1</v>
      </c>
      <c r="S14" s="29">
        <v>2691.1</v>
      </c>
      <c r="T14" s="29">
        <v>1792.5013999999999</v>
      </c>
      <c r="U14" s="29"/>
      <c r="V14" s="29"/>
      <c r="W14" s="29"/>
      <c r="X14" s="42"/>
      <c r="Y14" s="29"/>
      <c r="Z14" s="29"/>
      <c r="AA14" s="29"/>
      <c r="AB14" s="29"/>
      <c r="AC14" s="29"/>
      <c r="AD14" s="29"/>
      <c r="AE14" s="29"/>
      <c r="AF14" s="29"/>
      <c r="AG14" s="29"/>
      <c r="AH14" s="29"/>
      <c r="AI14" s="29"/>
      <c r="AJ14" s="29"/>
      <c r="AK14" s="29"/>
      <c r="AL14" s="29"/>
      <c r="AM14" s="29"/>
      <c r="AN14" s="29">
        <v>0</v>
      </c>
      <c r="AO14" s="29"/>
      <c r="AP14" s="29"/>
      <c r="AQ14" s="29"/>
      <c r="AR14" s="29"/>
      <c r="AS14" s="29"/>
      <c r="AT14" s="29">
        <v>0</v>
      </c>
      <c r="AU14" s="29"/>
      <c r="AV14" s="29"/>
      <c r="AW14" s="29"/>
      <c r="AX14" s="29"/>
      <c r="AY14" s="29"/>
      <c r="AZ14" s="29"/>
      <c r="BA14" s="29"/>
      <c r="BB14" s="29"/>
      <c r="BC14" s="29"/>
      <c r="BD14" s="29"/>
      <c r="BE14" s="29"/>
      <c r="BF14" s="29"/>
      <c r="BG14" s="29"/>
      <c r="BH14" s="29"/>
      <c r="BI14" s="29"/>
      <c r="BJ14" s="29"/>
      <c r="BK14" s="29"/>
      <c r="BL14" s="29"/>
      <c r="BM14" s="29"/>
      <c r="BN14" s="29"/>
      <c r="BO14" s="29">
        <v>10681</v>
      </c>
      <c r="BP14" s="29">
        <v>0</v>
      </c>
      <c r="BQ14" s="29"/>
      <c r="BR14" s="29"/>
      <c r="BS14" s="29"/>
      <c r="BT14" s="29">
        <v>4967.7</v>
      </c>
      <c r="BU14" s="29">
        <v>5254.4</v>
      </c>
      <c r="BV14" s="29">
        <v>0</v>
      </c>
      <c r="BW14" s="29"/>
      <c r="BX14" s="29"/>
      <c r="BY14" s="29"/>
      <c r="BZ14" s="29">
        <v>7539</v>
      </c>
      <c r="CA14" s="29">
        <v>7539</v>
      </c>
      <c r="CB14" s="29">
        <v>7539.0281100000002</v>
      </c>
      <c r="CC14" s="29"/>
      <c r="CD14" s="29">
        <v>8633.2000000000007</v>
      </c>
      <c r="CE14" s="29">
        <v>2265.7950000000001</v>
      </c>
      <c r="CF14" s="29"/>
      <c r="CG14" s="29"/>
      <c r="CH14" s="29"/>
      <c r="CI14" s="29"/>
      <c r="CJ14" s="29"/>
      <c r="CK14" s="29"/>
      <c r="CL14" s="29"/>
      <c r="CM14" s="29"/>
      <c r="CN14" s="29"/>
      <c r="CO14" s="29"/>
      <c r="CP14" s="29"/>
      <c r="CQ14" s="29"/>
      <c r="CR14" s="29"/>
      <c r="CS14" s="29">
        <v>0</v>
      </c>
      <c r="CT14" s="29">
        <v>0</v>
      </c>
      <c r="CU14" s="29"/>
      <c r="CV14" s="29"/>
      <c r="CW14" s="29"/>
      <c r="CX14" s="29"/>
      <c r="CY14" s="29"/>
      <c r="CZ14" s="29"/>
      <c r="DA14" s="29"/>
      <c r="DB14" s="29"/>
      <c r="DC14" s="29"/>
      <c r="DD14" s="29"/>
      <c r="DE14" s="29"/>
      <c r="DF14" s="29"/>
      <c r="DG14" s="29"/>
      <c r="DH14" s="29"/>
      <c r="DI14" s="29"/>
      <c r="DJ14" s="29"/>
      <c r="DK14" s="29">
        <v>0</v>
      </c>
      <c r="DL14" s="29">
        <v>0</v>
      </c>
      <c r="DM14" s="29"/>
      <c r="DN14" s="29">
        <v>0</v>
      </c>
      <c r="DO14" s="29"/>
      <c r="DP14" s="29">
        <v>173</v>
      </c>
      <c r="DQ14" s="29">
        <v>173</v>
      </c>
      <c r="DR14" s="29">
        <v>173</v>
      </c>
      <c r="DS14" s="29"/>
      <c r="DT14" s="29">
        <v>450</v>
      </c>
      <c r="DU14" s="29">
        <v>450</v>
      </c>
      <c r="DV14" s="29"/>
      <c r="DW14" s="29"/>
      <c r="DX14" s="29"/>
      <c r="DY14" s="29"/>
      <c r="DZ14" s="29">
        <v>375</v>
      </c>
      <c r="EA14" s="29">
        <v>75</v>
      </c>
      <c r="EB14" s="29"/>
      <c r="EC14" s="29"/>
      <c r="ED14" s="29"/>
      <c r="EE14" s="29"/>
      <c r="EF14" s="29"/>
      <c r="EG14" s="29"/>
      <c r="EH14" s="29"/>
      <c r="EI14" s="29">
        <v>0</v>
      </c>
      <c r="EJ14" s="29">
        <v>0</v>
      </c>
      <c r="EK14" s="29"/>
      <c r="EL14" s="29"/>
      <c r="EM14" s="29"/>
      <c r="EN14" s="29"/>
      <c r="EO14" s="29">
        <v>0</v>
      </c>
      <c r="EP14" s="29"/>
      <c r="EQ14" s="29">
        <v>5322.7</v>
      </c>
      <c r="ER14" s="29">
        <v>5322.7</v>
      </c>
      <c r="ES14" s="29">
        <v>0</v>
      </c>
      <c r="ET14" s="29"/>
      <c r="EU14" s="29">
        <v>29499.200000000001</v>
      </c>
      <c r="EV14" s="29">
        <v>0</v>
      </c>
      <c r="EW14" s="29"/>
      <c r="EX14" s="29"/>
      <c r="EY14" s="29"/>
      <c r="EZ14" s="29"/>
      <c r="FA14" s="29"/>
      <c r="FB14" s="29"/>
      <c r="FC14" s="29"/>
      <c r="FD14" s="29"/>
      <c r="FE14" s="29"/>
      <c r="FF14" s="29"/>
      <c r="FG14" s="29">
        <v>828.7</v>
      </c>
      <c r="FH14" s="29"/>
      <c r="FI14" s="29"/>
      <c r="FJ14" s="29"/>
      <c r="FK14" s="29"/>
      <c r="FL14" s="29">
        <v>10841.3</v>
      </c>
      <c r="FM14" s="29">
        <v>10841.3</v>
      </c>
      <c r="FN14" s="29">
        <v>4453.2220200000002</v>
      </c>
      <c r="FO14" s="29">
        <v>5506.6</v>
      </c>
      <c r="FP14" s="29"/>
      <c r="FQ14" s="29"/>
      <c r="FR14" s="29"/>
      <c r="FS14" s="29"/>
      <c r="FT14" s="29"/>
      <c r="FU14" s="29"/>
      <c r="FV14" s="29"/>
      <c r="FW14" s="29"/>
      <c r="FX14" s="29"/>
      <c r="FY14" s="29"/>
      <c r="FZ14" s="29"/>
      <c r="GA14" s="29"/>
      <c r="GB14" s="29"/>
      <c r="GC14" s="29"/>
      <c r="GD14" s="29">
        <v>144</v>
      </c>
      <c r="GE14" s="29">
        <v>191</v>
      </c>
      <c r="GF14" s="29"/>
      <c r="GG14" s="29"/>
      <c r="GH14" s="29">
        <v>18045.8</v>
      </c>
      <c r="GI14" s="29">
        <v>1752.4880000000001</v>
      </c>
      <c r="GJ14" s="29"/>
      <c r="GK14" s="29"/>
      <c r="GL14" s="29"/>
      <c r="GM14" s="29"/>
      <c r="GN14" s="29"/>
      <c r="GO14" s="29"/>
      <c r="GP14" s="29">
        <v>1799</v>
      </c>
      <c r="GQ14" s="29">
        <v>1799</v>
      </c>
      <c r="GR14" s="29">
        <v>1621.1408399999998</v>
      </c>
      <c r="GS14" s="29">
        <v>6464.3</v>
      </c>
      <c r="GT14" s="29">
        <v>6464.3</v>
      </c>
      <c r="GU14" s="29">
        <v>6464.3</v>
      </c>
    </row>
    <row r="15" spans="1:203" ht="12.75" customHeight="1">
      <c r="A15" s="33">
        <v>9</v>
      </c>
      <c r="B15" s="34" t="s">
        <v>32</v>
      </c>
      <c r="C15" s="29">
        <f t="shared" ref="C15:C16" si="6">F15+I15+L15+O15+R15+U15+X15+AA15+AD15+AG15+AJ15+AM15+AP15+AS15+AV15+AY15+BB15+BE15+BH15+BK15+BN15+BQ15+BT15+BW15+BZ15+CC15+CF15+CI15+CL15+CO15+CR15+CU15+CX15+DA15+DD15+DG15+DJ15+DM15+DP15+DS15+DV15+DY15+EB15+EE15+EH15+EK15+EN15+EQ15+ET15+EW15+EZ15+FC15+FF15+FL15+FO15+FR15+FU15+FX15+GA15+GD15+GG15+GJ15+GM15+GP15+GS15+FI15</f>
        <v>82808.099999999991</v>
      </c>
      <c r="D15" s="29">
        <f t="shared" ref="D15:D16" si="7">G15+J15+M15+P15+S15+V15+Y15+AB15+AE15+AH15+AK15+AN15+AQ15+AT15+AW15+AZ15+BC15+BF15+BI15+BL15+BO15+BR15+BU15+BX15+CA15+CD15+CG15+CJ15+CM15+CP15+CS15+CV15+CY15+DB15+DE15+DH15+DK15+DN15+DQ15+DT15+DW15+DZ15+EC15+EF15+EI15+EL15+EO15+ER15+EU15+EX15+FA15+FD15+FG15+FM15+FP15+FS15+FV15+FY15+GB15+GE15+GH15+GK15+GN15+GQ15+GT15+FJ15</f>
        <v>185356.79999999999</v>
      </c>
      <c r="E15" s="29">
        <f t="shared" ref="E15:E16" si="8">H15+K15+N15+Q15+T15+W15+Z15+AC15+AF15+AI15+AL15+AO15+AR15+AU15+AX15+BA15+BD15+BG15+BJ15+BM15+BP15+BS15+BV15+BY15+CB15+CE15+CH15+CK15+CN15+CQ15+CT15+CW15+CZ15+DC15+DF15+DI15+DL15+DO15+DR15+DU15+DX15+EA15+ED15+EG15+EJ15+EM15+EP15+ES15+EV15+EY15+FB15+FE15+FH15+FN15+FQ15+FT15+FW15+FZ15+GC15+GF15+GI15+GL15+GO15+GR15+GU15+FK15</f>
        <v>31083.13565</v>
      </c>
      <c r="F15" s="29">
        <v>917.1</v>
      </c>
      <c r="G15" s="29">
        <v>917.1</v>
      </c>
      <c r="H15" s="29">
        <v>0</v>
      </c>
      <c r="I15" s="29">
        <v>7963.5</v>
      </c>
      <c r="J15" s="29">
        <v>7963.5</v>
      </c>
      <c r="K15" s="29">
        <v>0</v>
      </c>
      <c r="L15" s="29">
        <v>15938.9</v>
      </c>
      <c r="M15" s="29">
        <v>15938.9</v>
      </c>
      <c r="N15" s="29">
        <v>9680.92</v>
      </c>
      <c r="O15" s="29">
        <v>3143.4</v>
      </c>
      <c r="P15" s="29">
        <v>3143.4</v>
      </c>
      <c r="Q15" s="29">
        <v>0</v>
      </c>
      <c r="R15" s="29">
        <v>2620.6</v>
      </c>
      <c r="S15" s="29">
        <v>2620.6</v>
      </c>
      <c r="T15" s="29">
        <v>2570.9340000000002</v>
      </c>
      <c r="U15" s="29"/>
      <c r="V15" s="29"/>
      <c r="W15" s="29"/>
      <c r="X15" s="42"/>
      <c r="Y15" s="29"/>
      <c r="Z15" s="29"/>
      <c r="AA15" s="29"/>
      <c r="AB15" s="29"/>
      <c r="AC15" s="29"/>
      <c r="AD15" s="29"/>
      <c r="AE15" s="29"/>
      <c r="AF15" s="29"/>
      <c r="AG15" s="29"/>
      <c r="AH15" s="29"/>
      <c r="AI15" s="29"/>
      <c r="AJ15" s="29"/>
      <c r="AK15" s="29"/>
      <c r="AL15" s="29"/>
      <c r="AM15" s="29">
        <v>948.6</v>
      </c>
      <c r="AN15" s="29">
        <v>948.6</v>
      </c>
      <c r="AO15" s="29"/>
      <c r="AP15" s="29"/>
      <c r="AQ15" s="29"/>
      <c r="AR15" s="29"/>
      <c r="AS15" s="29"/>
      <c r="AT15" s="29">
        <v>5724.3</v>
      </c>
      <c r="AU15" s="29">
        <v>0</v>
      </c>
      <c r="AV15" s="29"/>
      <c r="AW15" s="29"/>
      <c r="AX15" s="29"/>
      <c r="AY15" s="29"/>
      <c r="AZ15" s="29"/>
      <c r="BA15" s="29"/>
      <c r="BB15" s="29"/>
      <c r="BC15" s="29"/>
      <c r="BD15" s="29"/>
      <c r="BE15" s="29"/>
      <c r="BF15" s="29"/>
      <c r="BG15" s="29"/>
      <c r="BH15" s="29"/>
      <c r="BI15" s="29"/>
      <c r="BJ15" s="29"/>
      <c r="BK15" s="29"/>
      <c r="BL15" s="29"/>
      <c r="BM15" s="29"/>
      <c r="BN15" s="29"/>
      <c r="BO15" s="29">
        <v>13197</v>
      </c>
      <c r="BP15" s="29">
        <v>940</v>
      </c>
      <c r="BQ15" s="29"/>
      <c r="BR15" s="29"/>
      <c r="BS15" s="29"/>
      <c r="BT15" s="29">
        <v>3701.5</v>
      </c>
      <c r="BU15" s="29">
        <v>3915.1</v>
      </c>
      <c r="BV15" s="29">
        <v>454.12576000000001</v>
      </c>
      <c r="BW15" s="29"/>
      <c r="BX15" s="29"/>
      <c r="BY15" s="29"/>
      <c r="BZ15" s="29">
        <v>7648.3</v>
      </c>
      <c r="CA15" s="29">
        <v>7648.3</v>
      </c>
      <c r="CB15" s="29">
        <v>7595.6204499999994</v>
      </c>
      <c r="CC15" s="29"/>
      <c r="CD15" s="29">
        <v>13524.4</v>
      </c>
      <c r="CE15" s="29">
        <v>0</v>
      </c>
      <c r="CF15" s="29"/>
      <c r="CG15" s="29"/>
      <c r="CH15" s="29"/>
      <c r="CI15" s="29"/>
      <c r="CJ15" s="29"/>
      <c r="CK15" s="29"/>
      <c r="CL15" s="29"/>
      <c r="CM15" s="29"/>
      <c r="CN15" s="29"/>
      <c r="CO15" s="29"/>
      <c r="CP15" s="29"/>
      <c r="CQ15" s="29"/>
      <c r="CR15" s="29"/>
      <c r="CS15" s="29">
        <v>0</v>
      </c>
      <c r="CT15" s="29">
        <v>0</v>
      </c>
      <c r="CU15" s="29"/>
      <c r="CV15" s="29"/>
      <c r="CW15" s="29"/>
      <c r="CX15" s="29"/>
      <c r="CY15" s="29"/>
      <c r="CZ15" s="29"/>
      <c r="DA15" s="29"/>
      <c r="DB15" s="29"/>
      <c r="DC15" s="29"/>
      <c r="DD15" s="29"/>
      <c r="DE15" s="29"/>
      <c r="DF15" s="29"/>
      <c r="DG15" s="29"/>
      <c r="DH15" s="29"/>
      <c r="DI15" s="29"/>
      <c r="DJ15" s="29"/>
      <c r="DK15" s="29">
        <v>0</v>
      </c>
      <c r="DL15" s="29">
        <v>0</v>
      </c>
      <c r="DM15" s="29"/>
      <c r="DN15" s="29">
        <v>0</v>
      </c>
      <c r="DO15" s="29"/>
      <c r="DP15" s="29">
        <v>144</v>
      </c>
      <c r="DQ15" s="29">
        <v>144</v>
      </c>
      <c r="DR15" s="29">
        <v>0</v>
      </c>
      <c r="DS15" s="29"/>
      <c r="DT15" s="29">
        <v>430</v>
      </c>
      <c r="DU15" s="29">
        <v>430</v>
      </c>
      <c r="DV15" s="29"/>
      <c r="DW15" s="29"/>
      <c r="DX15" s="29"/>
      <c r="DY15" s="29"/>
      <c r="DZ15" s="29">
        <v>0</v>
      </c>
      <c r="EA15" s="29">
        <v>0</v>
      </c>
      <c r="EB15" s="29"/>
      <c r="EC15" s="29"/>
      <c r="ED15" s="29"/>
      <c r="EE15" s="29"/>
      <c r="EF15" s="29"/>
      <c r="EG15" s="29"/>
      <c r="EH15" s="29"/>
      <c r="EI15" s="29">
        <v>0</v>
      </c>
      <c r="EJ15" s="29">
        <v>0</v>
      </c>
      <c r="EK15" s="29"/>
      <c r="EL15" s="29"/>
      <c r="EM15" s="29"/>
      <c r="EN15" s="29"/>
      <c r="EO15" s="29">
        <v>0</v>
      </c>
      <c r="EP15" s="29"/>
      <c r="EQ15" s="29">
        <v>29278</v>
      </c>
      <c r="ER15" s="29">
        <v>29278</v>
      </c>
      <c r="ES15" s="29">
        <v>2782.0766699999999</v>
      </c>
      <c r="ET15" s="29"/>
      <c r="EU15" s="29">
        <v>69375.7</v>
      </c>
      <c r="EV15" s="29">
        <v>0</v>
      </c>
      <c r="EW15" s="29"/>
      <c r="EX15" s="29"/>
      <c r="EY15" s="29"/>
      <c r="EZ15" s="29"/>
      <c r="FA15" s="29"/>
      <c r="FB15" s="29"/>
      <c r="FC15" s="29"/>
      <c r="FD15" s="29"/>
      <c r="FE15" s="29"/>
      <c r="FF15" s="29"/>
      <c r="FG15" s="29">
        <v>0</v>
      </c>
      <c r="FH15" s="29"/>
      <c r="FI15" s="29"/>
      <c r="FJ15" s="29"/>
      <c r="FK15" s="29"/>
      <c r="FL15" s="29">
        <v>5636.6</v>
      </c>
      <c r="FM15" s="29">
        <v>5636.6</v>
      </c>
      <c r="FN15" s="29">
        <v>2235.4603900000002</v>
      </c>
      <c r="FO15" s="29"/>
      <c r="FP15" s="29"/>
      <c r="FQ15" s="29"/>
      <c r="FR15" s="29"/>
      <c r="FS15" s="29"/>
      <c r="FT15" s="29"/>
      <c r="FU15" s="29"/>
      <c r="FV15" s="29"/>
      <c r="FW15" s="29"/>
      <c r="FX15" s="29"/>
      <c r="FY15" s="29"/>
      <c r="FZ15" s="29"/>
      <c r="GA15" s="29"/>
      <c r="GB15" s="29"/>
      <c r="GC15" s="29"/>
      <c r="GD15" s="29">
        <v>256.2</v>
      </c>
      <c r="GE15" s="29">
        <v>339.9</v>
      </c>
      <c r="GF15" s="29"/>
      <c r="GG15" s="29"/>
      <c r="GH15" s="29">
        <v>0</v>
      </c>
      <c r="GI15" s="29">
        <v>0</v>
      </c>
      <c r="GJ15" s="29"/>
      <c r="GK15" s="29"/>
      <c r="GL15" s="29"/>
      <c r="GM15" s="29"/>
      <c r="GN15" s="29"/>
      <c r="GO15" s="29"/>
      <c r="GP15" s="29">
        <v>886.4</v>
      </c>
      <c r="GQ15" s="29">
        <v>886.4</v>
      </c>
      <c r="GR15" s="29">
        <v>668.99838</v>
      </c>
      <c r="GS15" s="29">
        <v>3725</v>
      </c>
      <c r="GT15" s="29">
        <v>3725</v>
      </c>
      <c r="GU15" s="29">
        <v>3725</v>
      </c>
    </row>
    <row r="16" spans="1:203" ht="14">
      <c r="A16" s="33">
        <v>10</v>
      </c>
      <c r="B16" s="34" t="s">
        <v>33</v>
      </c>
      <c r="C16" s="29">
        <f t="shared" si="6"/>
        <v>153871.1</v>
      </c>
      <c r="D16" s="29">
        <f t="shared" si="7"/>
        <v>356763.6</v>
      </c>
      <c r="E16" s="29">
        <f t="shared" si="8"/>
        <v>63586.421140000006</v>
      </c>
      <c r="F16" s="29">
        <v>332.5</v>
      </c>
      <c r="G16" s="29">
        <v>332.5</v>
      </c>
      <c r="H16" s="29">
        <v>0</v>
      </c>
      <c r="I16" s="29">
        <v>6851.2</v>
      </c>
      <c r="J16" s="29">
        <v>6851.2</v>
      </c>
      <c r="K16" s="29">
        <v>2828.01917</v>
      </c>
      <c r="L16" s="29">
        <v>14000.7</v>
      </c>
      <c r="M16" s="29">
        <v>14000.7</v>
      </c>
      <c r="N16" s="29">
        <v>6150.8051100000002</v>
      </c>
      <c r="O16" s="29">
        <v>4783.3999999999996</v>
      </c>
      <c r="P16" s="29">
        <v>4783.3999999999996</v>
      </c>
      <c r="Q16" s="29">
        <v>1764.126</v>
      </c>
      <c r="R16" s="29">
        <v>3449.7</v>
      </c>
      <c r="S16" s="29">
        <v>3449.7</v>
      </c>
      <c r="T16" s="29">
        <v>2534.8418300000003</v>
      </c>
      <c r="U16" s="29"/>
      <c r="V16" s="29"/>
      <c r="W16" s="29"/>
      <c r="X16" s="42"/>
      <c r="Y16" s="29"/>
      <c r="Z16" s="29"/>
      <c r="AA16" s="29"/>
      <c r="AB16" s="29"/>
      <c r="AC16" s="29"/>
      <c r="AD16" s="29"/>
      <c r="AE16" s="29"/>
      <c r="AF16" s="29"/>
      <c r="AG16" s="29"/>
      <c r="AH16" s="29"/>
      <c r="AI16" s="29"/>
      <c r="AJ16" s="29"/>
      <c r="AK16" s="29"/>
      <c r="AL16" s="29"/>
      <c r="AM16" s="29"/>
      <c r="AN16" s="29">
        <v>0</v>
      </c>
      <c r="AO16" s="29"/>
      <c r="AP16" s="29">
        <v>12155</v>
      </c>
      <c r="AQ16" s="29">
        <v>12155</v>
      </c>
      <c r="AR16" s="29">
        <v>0</v>
      </c>
      <c r="AS16" s="29"/>
      <c r="AT16" s="29">
        <v>0</v>
      </c>
      <c r="AU16" s="29"/>
      <c r="AV16" s="29">
        <v>10910</v>
      </c>
      <c r="AW16" s="29">
        <v>10910</v>
      </c>
      <c r="AX16" s="29">
        <v>0</v>
      </c>
      <c r="AY16" s="29">
        <v>9090</v>
      </c>
      <c r="AZ16" s="29">
        <v>30970</v>
      </c>
      <c r="BA16" s="29">
        <v>0</v>
      </c>
      <c r="BB16" s="29"/>
      <c r="BC16" s="29"/>
      <c r="BD16" s="29"/>
      <c r="BE16" s="29"/>
      <c r="BF16" s="29"/>
      <c r="BG16" s="29"/>
      <c r="BH16" s="29"/>
      <c r="BI16" s="29"/>
      <c r="BJ16" s="29"/>
      <c r="BK16" s="29"/>
      <c r="BL16" s="29"/>
      <c r="BM16" s="29"/>
      <c r="BN16" s="29"/>
      <c r="BO16" s="29">
        <v>8506</v>
      </c>
      <c r="BP16" s="29">
        <v>2307.1999999999998</v>
      </c>
      <c r="BQ16" s="29"/>
      <c r="BR16" s="29"/>
      <c r="BS16" s="29"/>
      <c r="BT16" s="29">
        <v>3055.7</v>
      </c>
      <c r="BU16" s="29">
        <v>3232.1</v>
      </c>
      <c r="BV16" s="29">
        <v>112.11293999999999</v>
      </c>
      <c r="BW16" s="29"/>
      <c r="BX16" s="29"/>
      <c r="BY16" s="29"/>
      <c r="BZ16" s="29">
        <v>4173.8</v>
      </c>
      <c r="CA16" s="29">
        <v>4173.8</v>
      </c>
      <c r="CB16" s="29">
        <v>4173.78078</v>
      </c>
      <c r="CC16" s="29"/>
      <c r="CD16" s="29">
        <v>49359.1</v>
      </c>
      <c r="CE16" s="29">
        <v>3047.6001099999999</v>
      </c>
      <c r="CF16" s="29"/>
      <c r="CG16" s="29"/>
      <c r="CH16" s="29"/>
      <c r="CI16" s="29"/>
      <c r="CJ16" s="29"/>
      <c r="CK16" s="29"/>
      <c r="CL16" s="29"/>
      <c r="CM16" s="29"/>
      <c r="CN16" s="29"/>
      <c r="CO16" s="29"/>
      <c r="CP16" s="29"/>
      <c r="CQ16" s="29"/>
      <c r="CR16" s="29"/>
      <c r="CS16" s="29">
        <v>0</v>
      </c>
      <c r="CT16" s="29">
        <v>0</v>
      </c>
      <c r="CU16" s="29"/>
      <c r="CV16" s="29">
        <v>4939.1000000000004</v>
      </c>
      <c r="CW16" s="29">
        <v>493.9</v>
      </c>
      <c r="CX16" s="29"/>
      <c r="CY16" s="29"/>
      <c r="CZ16" s="29"/>
      <c r="DA16" s="29"/>
      <c r="DB16" s="29"/>
      <c r="DC16" s="29"/>
      <c r="DD16" s="29"/>
      <c r="DE16" s="29"/>
      <c r="DF16" s="29"/>
      <c r="DG16" s="29"/>
      <c r="DH16" s="29"/>
      <c r="DI16" s="29"/>
      <c r="DJ16" s="29"/>
      <c r="DK16" s="29">
        <v>43214.1</v>
      </c>
      <c r="DL16" s="29">
        <v>0</v>
      </c>
      <c r="DM16" s="29"/>
      <c r="DN16" s="29">
        <v>0</v>
      </c>
      <c r="DO16" s="29"/>
      <c r="DP16" s="29">
        <v>163</v>
      </c>
      <c r="DQ16" s="29">
        <v>163</v>
      </c>
      <c r="DR16" s="29">
        <v>163</v>
      </c>
      <c r="DS16" s="29"/>
      <c r="DT16" s="29">
        <v>460</v>
      </c>
      <c r="DU16" s="29">
        <v>344.42079000000001</v>
      </c>
      <c r="DV16" s="29"/>
      <c r="DW16" s="29"/>
      <c r="DX16" s="29"/>
      <c r="DY16" s="29"/>
      <c r="DZ16" s="29">
        <v>225</v>
      </c>
      <c r="EA16" s="29">
        <v>75</v>
      </c>
      <c r="EB16" s="29"/>
      <c r="EC16" s="29">
        <v>21584.7</v>
      </c>
      <c r="ED16" s="29">
        <v>19555.5</v>
      </c>
      <c r="EE16" s="29"/>
      <c r="EF16" s="29"/>
      <c r="EG16" s="29"/>
      <c r="EH16" s="29"/>
      <c r="EI16" s="29">
        <v>0</v>
      </c>
      <c r="EJ16" s="29">
        <v>0</v>
      </c>
      <c r="EK16" s="29"/>
      <c r="EL16" s="29"/>
      <c r="EM16" s="29"/>
      <c r="EN16" s="29"/>
      <c r="EO16" s="29">
        <v>0</v>
      </c>
      <c r="EP16" s="29"/>
      <c r="EQ16" s="29">
        <v>52137</v>
      </c>
      <c r="ER16" s="29">
        <v>52137</v>
      </c>
      <c r="ES16" s="29">
        <v>14266.20541</v>
      </c>
      <c r="ET16" s="29"/>
      <c r="EU16" s="29">
        <v>50321.8</v>
      </c>
      <c r="EV16" s="29">
        <v>0</v>
      </c>
      <c r="EW16" s="29"/>
      <c r="EX16" s="29"/>
      <c r="EY16" s="29"/>
      <c r="EZ16" s="29"/>
      <c r="FA16" s="29"/>
      <c r="FB16" s="29"/>
      <c r="FC16" s="29"/>
      <c r="FD16" s="29"/>
      <c r="FE16" s="29"/>
      <c r="FF16" s="29"/>
      <c r="FG16" s="29">
        <v>1528.3</v>
      </c>
      <c r="FH16" s="29"/>
      <c r="FI16" s="29"/>
      <c r="FJ16" s="29"/>
      <c r="FK16" s="29"/>
      <c r="FL16" s="29">
        <v>5156</v>
      </c>
      <c r="FM16" s="29">
        <v>5156</v>
      </c>
      <c r="FN16" s="29">
        <v>2350.8090000000002</v>
      </c>
      <c r="FO16" s="29">
        <v>2753.3</v>
      </c>
      <c r="FP16" s="29"/>
      <c r="FQ16" s="29"/>
      <c r="FR16" s="29"/>
      <c r="FS16" s="29"/>
      <c r="FT16" s="29"/>
      <c r="FU16" s="29"/>
      <c r="FV16" s="29"/>
      <c r="FW16" s="29"/>
      <c r="FX16" s="29"/>
      <c r="FY16" s="29"/>
      <c r="FZ16" s="29"/>
      <c r="GA16" s="29"/>
      <c r="GB16" s="29"/>
      <c r="GC16" s="29"/>
      <c r="GD16" s="29">
        <v>27.1</v>
      </c>
      <c r="GE16" s="29">
        <v>35.9</v>
      </c>
      <c r="GF16" s="29"/>
      <c r="GG16" s="29"/>
      <c r="GH16" s="29">
        <v>3378.6</v>
      </c>
      <c r="GI16" s="29">
        <v>0</v>
      </c>
      <c r="GJ16" s="29"/>
      <c r="GK16" s="29"/>
      <c r="GL16" s="29"/>
      <c r="GM16" s="29">
        <v>20658.7</v>
      </c>
      <c r="GN16" s="29">
        <v>20722.599999999999</v>
      </c>
      <c r="GO16" s="29">
        <v>0</v>
      </c>
      <c r="GP16" s="29">
        <v>754.9</v>
      </c>
      <c r="GQ16" s="29">
        <v>754.9</v>
      </c>
      <c r="GR16" s="29">
        <v>0</v>
      </c>
      <c r="GS16" s="29">
        <v>3419.1</v>
      </c>
      <c r="GT16" s="29">
        <v>3419.1</v>
      </c>
      <c r="GU16" s="29">
        <v>3419.1</v>
      </c>
    </row>
    <row r="17" spans="1:203" ht="12.75" customHeight="1">
      <c r="A17" s="33">
        <v>11</v>
      </c>
      <c r="B17" s="34" t="s">
        <v>34</v>
      </c>
      <c r="C17" s="29">
        <f t="shared" ref="C17:C27" si="9">F17+I17+L17+O17+R17+U17+X17+AA17+AD17+AG17+AJ17+AM17+AP17+AS17+AV17+AY17+BB17+BE17+BH17+BK17+BN17+BQ17+BT17+BW17+BZ17+CC17+CF17+CI17+CL17+CO17+CR17+CU17+CX17+DA17+DD17+DG17+DJ17+DM17+DP17+DS17+DV17+DY17+EB17+EE17+EH17+EK17+EN17+EQ17+ET17+EW17+EZ17+FC17+FF17+FL17+FO17+FR17+FU17+FX17+GA17+GD17+GG17+GJ17+GM17+GP17+GS17+FI17</f>
        <v>126128.49999999999</v>
      </c>
      <c r="D17" s="29">
        <f t="shared" ref="D17:D27" si="10">G17+J17+M17+P17+S17+V17+Y17+AB17+AE17+AH17+AK17+AN17+AQ17+AT17+AW17+AZ17+BC17+BF17+BI17+BL17+BO17+BR17+BU17+BX17+CA17+CD17+CG17+CJ17+CM17+CP17+CS17+CV17+CY17+DB17+DE17+DH17+DK17+DN17+DQ17+DT17+DW17+DZ17+EC17+EF17+EI17+EL17+EO17+ER17+EU17+EX17+FA17+FD17+FG17+FM17+FP17+FS17+FV17+FY17+GB17+GE17+GH17+GK17+GN17+GQ17+GT17+FJ17</f>
        <v>263280.69999999995</v>
      </c>
      <c r="E17" s="29">
        <f t="shared" ref="E17:E27" si="11">H17+K17+N17+Q17+T17+W17+Z17+AC17+AF17+AI17+AL17+AO17+AR17+AU17+AX17+BA17+BD17+BG17+BJ17+BM17+BP17+BS17+BV17+BY17+CB17+CE17+CH17+CK17+CN17+CQ17+CT17+CW17+CZ17+DC17+DF17+DI17+DL17+DO17+DR17+DU17+DX17+EA17+ED17+EG17+EJ17+EM17+EP17+ES17+EV17+EY17+FB17+FE17+FH17+FN17+FQ17+FT17+FW17+FZ17+GC17+GF17+GI17+GL17+GO17+GR17+GU17+FK17</f>
        <v>38692.162890000007</v>
      </c>
      <c r="F17" s="29">
        <v>978.8</v>
      </c>
      <c r="G17" s="29">
        <v>978.8</v>
      </c>
      <c r="H17" s="29">
        <v>0</v>
      </c>
      <c r="I17" s="29">
        <v>10357.299999999999</v>
      </c>
      <c r="J17" s="29">
        <v>77290.600000000006</v>
      </c>
      <c r="K17" s="29">
        <v>929.39765</v>
      </c>
      <c r="L17" s="29">
        <v>20229.5</v>
      </c>
      <c r="M17" s="29">
        <v>20229.5</v>
      </c>
      <c r="N17" s="29">
        <v>10723.472609999999</v>
      </c>
      <c r="O17" s="29">
        <v>6145.3</v>
      </c>
      <c r="P17" s="29">
        <v>6145.3</v>
      </c>
      <c r="Q17" s="29">
        <v>0</v>
      </c>
      <c r="R17" s="29">
        <v>5148.8999999999996</v>
      </c>
      <c r="S17" s="29">
        <v>5148.8999999999996</v>
      </c>
      <c r="T17" s="29">
        <v>3157.9879999999998</v>
      </c>
      <c r="U17" s="29"/>
      <c r="V17" s="29"/>
      <c r="W17" s="29"/>
      <c r="X17" s="42"/>
      <c r="Y17" s="29"/>
      <c r="Z17" s="29"/>
      <c r="AA17" s="29"/>
      <c r="AB17" s="29"/>
      <c r="AC17" s="29"/>
      <c r="AD17" s="29"/>
      <c r="AE17" s="29"/>
      <c r="AF17" s="29"/>
      <c r="AG17" s="29"/>
      <c r="AH17" s="29"/>
      <c r="AI17" s="29"/>
      <c r="AJ17" s="29"/>
      <c r="AK17" s="29"/>
      <c r="AL17" s="29"/>
      <c r="AM17" s="29"/>
      <c r="AN17" s="29">
        <v>0</v>
      </c>
      <c r="AO17" s="29"/>
      <c r="AP17" s="29"/>
      <c r="AQ17" s="29"/>
      <c r="AR17" s="29"/>
      <c r="AS17" s="29"/>
      <c r="AT17" s="29">
        <v>2861</v>
      </c>
      <c r="AU17" s="29">
        <v>0</v>
      </c>
      <c r="AV17" s="29">
        <v>9900</v>
      </c>
      <c r="AW17" s="29">
        <v>9900</v>
      </c>
      <c r="AX17" s="29">
        <v>0</v>
      </c>
      <c r="AY17" s="29">
        <v>15679.4</v>
      </c>
      <c r="AZ17" s="29">
        <v>26746</v>
      </c>
      <c r="BA17" s="29">
        <v>0</v>
      </c>
      <c r="BB17" s="29"/>
      <c r="BC17" s="29"/>
      <c r="BD17" s="29"/>
      <c r="BE17" s="29"/>
      <c r="BF17" s="29"/>
      <c r="BG17" s="29"/>
      <c r="BH17" s="29"/>
      <c r="BI17" s="29"/>
      <c r="BJ17" s="29"/>
      <c r="BK17" s="29"/>
      <c r="BL17" s="29"/>
      <c r="BM17" s="29"/>
      <c r="BN17" s="29"/>
      <c r="BO17" s="29">
        <v>31042</v>
      </c>
      <c r="BP17" s="29">
        <v>434.7</v>
      </c>
      <c r="BQ17" s="29"/>
      <c r="BR17" s="29"/>
      <c r="BS17" s="29"/>
      <c r="BT17" s="29">
        <v>6569.7000000000007</v>
      </c>
      <c r="BU17" s="29">
        <v>6948.9</v>
      </c>
      <c r="BV17" s="29">
        <v>0</v>
      </c>
      <c r="BW17" s="29"/>
      <c r="BX17" s="29">
        <v>8603.7000000000007</v>
      </c>
      <c r="BY17" s="29"/>
      <c r="BZ17" s="29">
        <v>13111.4</v>
      </c>
      <c r="CA17" s="29">
        <v>13111.4</v>
      </c>
      <c r="CB17" s="29">
        <v>13111.35324</v>
      </c>
      <c r="CC17" s="29"/>
      <c r="CD17" s="29">
        <v>12912.9</v>
      </c>
      <c r="CE17" s="29">
        <v>132.702</v>
      </c>
      <c r="CF17" s="29"/>
      <c r="CG17" s="29"/>
      <c r="CH17" s="29"/>
      <c r="CI17" s="29"/>
      <c r="CJ17" s="29"/>
      <c r="CK17" s="29"/>
      <c r="CL17" s="29"/>
      <c r="CM17" s="29"/>
      <c r="CN17" s="29"/>
      <c r="CO17" s="29"/>
      <c r="CP17" s="29"/>
      <c r="CQ17" s="29"/>
      <c r="CR17" s="29"/>
      <c r="CS17" s="29">
        <v>0</v>
      </c>
      <c r="CT17" s="29">
        <v>0</v>
      </c>
      <c r="CU17" s="29"/>
      <c r="CV17" s="29"/>
      <c r="CW17" s="29"/>
      <c r="CX17" s="29"/>
      <c r="CY17" s="29">
        <v>5305.8</v>
      </c>
      <c r="CZ17" s="29">
        <v>0</v>
      </c>
      <c r="DA17" s="29"/>
      <c r="DB17" s="29"/>
      <c r="DC17" s="29"/>
      <c r="DD17" s="29"/>
      <c r="DE17" s="29"/>
      <c r="DF17" s="29"/>
      <c r="DG17" s="29"/>
      <c r="DH17" s="29"/>
      <c r="DI17" s="29"/>
      <c r="DJ17" s="29">
        <v>11571</v>
      </c>
      <c r="DK17" s="29">
        <v>11571</v>
      </c>
      <c r="DL17" s="29">
        <v>0</v>
      </c>
      <c r="DM17" s="29">
        <v>7432.8</v>
      </c>
      <c r="DN17" s="29">
        <v>7432.8</v>
      </c>
      <c r="DO17" s="29">
        <v>0</v>
      </c>
      <c r="DP17" s="29">
        <v>692</v>
      </c>
      <c r="DQ17" s="29">
        <v>692</v>
      </c>
      <c r="DR17" s="29">
        <v>0</v>
      </c>
      <c r="DS17" s="29"/>
      <c r="DT17" s="29">
        <v>305</v>
      </c>
      <c r="DU17" s="29">
        <v>0</v>
      </c>
      <c r="DV17" s="29"/>
      <c r="DW17" s="29"/>
      <c r="DX17" s="29"/>
      <c r="DY17" s="29"/>
      <c r="DZ17" s="29">
        <v>300</v>
      </c>
      <c r="EA17" s="29">
        <v>0</v>
      </c>
      <c r="EB17" s="29"/>
      <c r="EC17" s="29"/>
      <c r="ED17" s="29"/>
      <c r="EE17" s="29"/>
      <c r="EF17" s="29"/>
      <c r="EG17" s="29"/>
      <c r="EH17" s="29"/>
      <c r="EI17" s="29">
        <v>0</v>
      </c>
      <c r="EJ17" s="29">
        <v>0</v>
      </c>
      <c r="EK17" s="29"/>
      <c r="EL17" s="29"/>
      <c r="EM17" s="29"/>
      <c r="EN17" s="29"/>
      <c r="EO17" s="29">
        <v>0</v>
      </c>
      <c r="EP17" s="29"/>
      <c r="EQ17" s="29">
        <v>0</v>
      </c>
      <c r="ER17" s="29">
        <v>0</v>
      </c>
      <c r="ES17" s="29">
        <v>0</v>
      </c>
      <c r="ET17" s="29"/>
      <c r="EU17" s="29">
        <v>0</v>
      </c>
      <c r="EV17" s="29">
        <v>0</v>
      </c>
      <c r="EW17" s="29"/>
      <c r="EX17" s="29"/>
      <c r="EY17" s="29"/>
      <c r="EZ17" s="29"/>
      <c r="FA17" s="29"/>
      <c r="FB17" s="29"/>
      <c r="FC17" s="29"/>
      <c r="FD17" s="29"/>
      <c r="FE17" s="29"/>
      <c r="FF17" s="29"/>
      <c r="FG17" s="29">
        <v>0</v>
      </c>
      <c r="FH17" s="29"/>
      <c r="FI17" s="29"/>
      <c r="FJ17" s="29"/>
      <c r="FK17" s="29"/>
      <c r="FL17" s="29">
        <v>8441</v>
      </c>
      <c r="FM17" s="29">
        <v>8441</v>
      </c>
      <c r="FN17" s="29">
        <v>3684.3766600000004</v>
      </c>
      <c r="FO17" s="29">
        <v>2753.3</v>
      </c>
      <c r="FP17" s="29"/>
      <c r="FQ17" s="29"/>
      <c r="FR17" s="29"/>
      <c r="FS17" s="29"/>
      <c r="FT17" s="29"/>
      <c r="FU17" s="29"/>
      <c r="FV17" s="29"/>
      <c r="FW17" s="29"/>
      <c r="FX17" s="29"/>
      <c r="FY17" s="29"/>
      <c r="FZ17" s="29"/>
      <c r="GA17" s="29"/>
      <c r="GB17" s="29"/>
      <c r="GC17" s="29"/>
      <c r="GD17" s="29">
        <v>599.9</v>
      </c>
      <c r="GE17" s="29">
        <v>795.9</v>
      </c>
      <c r="GF17" s="29"/>
      <c r="GG17" s="29"/>
      <c r="GH17" s="29">
        <v>0</v>
      </c>
      <c r="GI17" s="29">
        <v>0</v>
      </c>
      <c r="GJ17" s="29"/>
      <c r="GK17" s="29"/>
      <c r="GL17" s="29"/>
      <c r="GM17" s="29"/>
      <c r="GN17" s="29"/>
      <c r="GO17" s="29"/>
      <c r="GP17" s="29">
        <v>867.30000000000007</v>
      </c>
      <c r="GQ17" s="29">
        <v>867.3</v>
      </c>
      <c r="GR17" s="29">
        <v>867.27273000000002</v>
      </c>
      <c r="GS17" s="29">
        <v>5650.9</v>
      </c>
      <c r="GT17" s="29">
        <v>5650.9</v>
      </c>
      <c r="GU17" s="29">
        <v>5650.9</v>
      </c>
    </row>
    <row r="18" spans="1:203" ht="14">
      <c r="A18" s="33">
        <v>12</v>
      </c>
      <c r="B18" s="34" t="s">
        <v>35</v>
      </c>
      <c r="C18" s="29">
        <f t="shared" si="9"/>
        <v>236042.5</v>
      </c>
      <c r="D18" s="29">
        <f t="shared" si="10"/>
        <v>326927.79999999993</v>
      </c>
      <c r="E18" s="29">
        <f t="shared" si="11"/>
        <v>105259.62856</v>
      </c>
      <c r="F18" s="29">
        <v>955.2</v>
      </c>
      <c r="G18" s="29">
        <v>955.2</v>
      </c>
      <c r="H18" s="29">
        <v>0</v>
      </c>
      <c r="I18" s="29">
        <v>7375.1</v>
      </c>
      <c r="J18" s="29">
        <v>7375.1</v>
      </c>
      <c r="K18" s="29">
        <v>0</v>
      </c>
      <c r="L18" s="29">
        <v>21029.200000000001</v>
      </c>
      <c r="M18" s="29">
        <v>21029.200000000001</v>
      </c>
      <c r="N18" s="29">
        <v>10597.168</v>
      </c>
      <c r="O18" s="29">
        <v>7320.2</v>
      </c>
      <c r="P18" s="29">
        <v>7320.2</v>
      </c>
      <c r="Q18" s="29">
        <v>0</v>
      </c>
      <c r="R18" s="29">
        <v>5719.6</v>
      </c>
      <c r="S18" s="29">
        <v>5719.6</v>
      </c>
      <c r="T18" s="29">
        <v>4065.1109999999999</v>
      </c>
      <c r="U18" s="29"/>
      <c r="V18" s="29"/>
      <c r="W18" s="29"/>
      <c r="X18" s="42">
        <v>8550</v>
      </c>
      <c r="Y18" s="29">
        <v>8550</v>
      </c>
      <c r="Z18" s="29">
        <v>0</v>
      </c>
      <c r="AA18" s="29"/>
      <c r="AB18" s="29"/>
      <c r="AC18" s="29"/>
      <c r="AD18" s="29"/>
      <c r="AE18" s="29"/>
      <c r="AF18" s="29"/>
      <c r="AG18" s="29"/>
      <c r="AH18" s="29"/>
      <c r="AI18" s="29"/>
      <c r="AJ18" s="29"/>
      <c r="AK18" s="29"/>
      <c r="AL18" s="29"/>
      <c r="AM18" s="29">
        <v>1209</v>
      </c>
      <c r="AN18" s="29">
        <v>1209</v>
      </c>
      <c r="AO18" s="29"/>
      <c r="AP18" s="29"/>
      <c r="AQ18" s="29"/>
      <c r="AR18" s="29"/>
      <c r="AS18" s="29"/>
      <c r="AT18" s="29">
        <v>2108.9</v>
      </c>
      <c r="AU18" s="29"/>
      <c r="AV18" s="29"/>
      <c r="AW18" s="29"/>
      <c r="AX18" s="29"/>
      <c r="AY18" s="29"/>
      <c r="AZ18" s="29"/>
      <c r="BA18" s="29"/>
      <c r="BB18" s="29"/>
      <c r="BC18" s="29"/>
      <c r="BD18" s="29"/>
      <c r="BE18" s="29"/>
      <c r="BF18" s="29"/>
      <c r="BG18" s="29"/>
      <c r="BH18" s="29"/>
      <c r="BI18" s="29"/>
      <c r="BJ18" s="29"/>
      <c r="BK18" s="29"/>
      <c r="BL18" s="29"/>
      <c r="BM18" s="29"/>
      <c r="BN18" s="29"/>
      <c r="BO18" s="29">
        <v>19069</v>
      </c>
      <c r="BP18" s="29">
        <v>0</v>
      </c>
      <c r="BQ18" s="29"/>
      <c r="BR18" s="29"/>
      <c r="BS18" s="29"/>
      <c r="BT18" s="29">
        <v>7080.9</v>
      </c>
      <c r="BU18" s="29">
        <v>7489.6</v>
      </c>
      <c r="BV18" s="29">
        <v>5702.8680600000007</v>
      </c>
      <c r="BW18" s="29"/>
      <c r="BX18" s="29"/>
      <c r="BY18" s="29"/>
      <c r="BZ18" s="29">
        <v>20887.400000000001</v>
      </c>
      <c r="CA18" s="29">
        <v>20887.5</v>
      </c>
      <c r="CB18" s="29">
        <v>20887.478350000001</v>
      </c>
      <c r="CC18" s="29"/>
      <c r="CD18" s="29">
        <v>19599.2</v>
      </c>
      <c r="CE18" s="29">
        <v>1851.7355</v>
      </c>
      <c r="CF18" s="29"/>
      <c r="CG18" s="29"/>
      <c r="CH18" s="29"/>
      <c r="CI18" s="29"/>
      <c r="CJ18" s="29"/>
      <c r="CK18" s="29"/>
      <c r="CL18" s="29"/>
      <c r="CM18" s="29"/>
      <c r="CN18" s="29"/>
      <c r="CO18" s="29"/>
      <c r="CP18" s="29"/>
      <c r="CQ18" s="29"/>
      <c r="CR18" s="29">
        <v>99.7</v>
      </c>
      <c r="CS18" s="29">
        <v>99.7</v>
      </c>
      <c r="CT18" s="29">
        <v>0</v>
      </c>
      <c r="CU18" s="29"/>
      <c r="CV18" s="29"/>
      <c r="CW18" s="29"/>
      <c r="CX18" s="29"/>
      <c r="CY18" s="29">
        <v>0</v>
      </c>
      <c r="CZ18" s="29">
        <v>0</v>
      </c>
      <c r="DA18" s="29"/>
      <c r="DB18" s="29"/>
      <c r="DC18" s="29"/>
      <c r="DD18" s="29"/>
      <c r="DE18" s="29"/>
      <c r="DF18" s="29"/>
      <c r="DG18" s="29"/>
      <c r="DH18" s="29"/>
      <c r="DI18" s="29"/>
      <c r="DJ18" s="29"/>
      <c r="DK18" s="29">
        <v>0</v>
      </c>
      <c r="DL18" s="29">
        <v>0</v>
      </c>
      <c r="DM18" s="29"/>
      <c r="DN18" s="29">
        <v>0</v>
      </c>
      <c r="DO18" s="29"/>
      <c r="DP18" s="29">
        <v>628</v>
      </c>
      <c r="DQ18" s="29">
        <v>628</v>
      </c>
      <c r="DR18" s="29">
        <v>628</v>
      </c>
      <c r="DS18" s="29"/>
      <c r="DT18" s="29">
        <v>410</v>
      </c>
      <c r="DU18" s="29">
        <v>410</v>
      </c>
      <c r="DV18" s="29"/>
      <c r="DW18" s="29"/>
      <c r="DX18" s="29"/>
      <c r="DY18" s="29"/>
      <c r="DZ18" s="29">
        <v>75</v>
      </c>
      <c r="EA18" s="29">
        <v>75</v>
      </c>
      <c r="EB18" s="29"/>
      <c r="EC18" s="29"/>
      <c r="ED18" s="29"/>
      <c r="EE18" s="29"/>
      <c r="EF18" s="29"/>
      <c r="EG18" s="29"/>
      <c r="EH18" s="29"/>
      <c r="EI18" s="29">
        <v>0</v>
      </c>
      <c r="EJ18" s="29">
        <v>0</v>
      </c>
      <c r="EK18" s="29"/>
      <c r="EL18" s="29"/>
      <c r="EM18" s="29"/>
      <c r="EN18" s="29"/>
      <c r="EO18" s="29">
        <v>0</v>
      </c>
      <c r="EP18" s="29"/>
      <c r="EQ18" s="29">
        <v>0</v>
      </c>
      <c r="ER18" s="29">
        <v>0</v>
      </c>
      <c r="ES18" s="29">
        <v>0</v>
      </c>
      <c r="ET18" s="29"/>
      <c r="EU18" s="29">
        <v>27916.3</v>
      </c>
      <c r="EV18" s="29">
        <v>0</v>
      </c>
      <c r="EW18" s="29"/>
      <c r="EX18" s="29"/>
      <c r="EY18" s="29"/>
      <c r="EZ18" s="29"/>
      <c r="FA18" s="29"/>
      <c r="FB18" s="29"/>
      <c r="FC18" s="29"/>
      <c r="FD18" s="29"/>
      <c r="FE18" s="29"/>
      <c r="FF18" s="29"/>
      <c r="FG18" s="29">
        <v>710.9</v>
      </c>
      <c r="FH18" s="29"/>
      <c r="FI18" s="29"/>
      <c r="FJ18" s="29"/>
      <c r="FK18" s="29"/>
      <c r="FL18" s="29">
        <v>12604.8</v>
      </c>
      <c r="FM18" s="29">
        <v>12604.8</v>
      </c>
      <c r="FN18" s="29">
        <v>5602.0112900000004</v>
      </c>
      <c r="FO18" s="29"/>
      <c r="FP18" s="29"/>
      <c r="FQ18" s="29"/>
      <c r="FR18" s="29"/>
      <c r="FS18" s="29"/>
      <c r="FT18" s="29"/>
      <c r="FU18" s="29"/>
      <c r="FV18" s="29"/>
      <c r="FW18" s="29"/>
      <c r="FX18" s="29">
        <v>131575.9</v>
      </c>
      <c r="FY18" s="29">
        <v>144072.79999999999</v>
      </c>
      <c r="FZ18" s="29">
        <v>43603.3</v>
      </c>
      <c r="GA18" s="29"/>
      <c r="GB18" s="29"/>
      <c r="GC18" s="29"/>
      <c r="GD18" s="29">
        <v>302.10000000000002</v>
      </c>
      <c r="GE18" s="29">
        <v>400.8</v>
      </c>
      <c r="GF18" s="29"/>
      <c r="GG18" s="29"/>
      <c r="GH18" s="29">
        <v>7991.6</v>
      </c>
      <c r="GI18" s="29">
        <v>1131.5553500000001</v>
      </c>
      <c r="GJ18" s="29"/>
      <c r="GK18" s="29"/>
      <c r="GL18" s="29"/>
      <c r="GM18" s="29"/>
      <c r="GN18" s="29"/>
      <c r="GO18" s="29"/>
      <c r="GP18" s="29">
        <v>1290.1000000000001</v>
      </c>
      <c r="GQ18" s="29">
        <v>1290.0999999999999</v>
      </c>
      <c r="GR18" s="29">
        <v>1290.1010100000001</v>
      </c>
      <c r="GS18" s="29">
        <v>9415.2999999999993</v>
      </c>
      <c r="GT18" s="29">
        <v>9415.2999999999993</v>
      </c>
      <c r="GU18" s="29">
        <v>9415.2999999999993</v>
      </c>
    </row>
    <row r="19" spans="1:203" ht="12.75" customHeight="1">
      <c r="A19" s="33">
        <v>13</v>
      </c>
      <c r="B19" s="34" t="s">
        <v>36</v>
      </c>
      <c r="C19" s="29">
        <f t="shared" si="9"/>
        <v>76037.2</v>
      </c>
      <c r="D19" s="29">
        <f t="shared" si="10"/>
        <v>183186.19999999998</v>
      </c>
      <c r="E19" s="29">
        <f t="shared" si="11"/>
        <v>32038.731010000003</v>
      </c>
      <c r="F19" s="29">
        <v>427.8</v>
      </c>
      <c r="G19" s="29">
        <v>427.8</v>
      </c>
      <c r="H19" s="29">
        <v>427.8</v>
      </c>
      <c r="I19" s="29">
        <v>4707.1000000000004</v>
      </c>
      <c r="J19" s="29">
        <v>4707.1000000000004</v>
      </c>
      <c r="K19" s="29">
        <v>1392.0609999999999</v>
      </c>
      <c r="L19" s="29">
        <v>8251.7000000000007</v>
      </c>
      <c r="M19" s="29">
        <v>8251.7000000000007</v>
      </c>
      <c r="N19" s="29">
        <v>5337.0159999999996</v>
      </c>
      <c r="O19" s="29">
        <v>3531.8</v>
      </c>
      <c r="P19" s="29">
        <v>3531.8</v>
      </c>
      <c r="Q19" s="29">
        <v>844.31</v>
      </c>
      <c r="R19" s="29">
        <v>2385.9</v>
      </c>
      <c r="S19" s="29">
        <v>2385.9</v>
      </c>
      <c r="T19" s="29">
        <v>1625.5286000000001</v>
      </c>
      <c r="U19" s="29"/>
      <c r="V19" s="29"/>
      <c r="W19" s="29"/>
      <c r="X19" s="42"/>
      <c r="Y19" s="29">
        <v>0</v>
      </c>
      <c r="Z19" s="29">
        <v>0</v>
      </c>
      <c r="AA19" s="29"/>
      <c r="AB19" s="29"/>
      <c r="AC19" s="29"/>
      <c r="AD19" s="29"/>
      <c r="AE19" s="29"/>
      <c r="AF19" s="29"/>
      <c r="AG19" s="29"/>
      <c r="AH19" s="29"/>
      <c r="AI19" s="29"/>
      <c r="AJ19" s="29"/>
      <c r="AK19" s="29"/>
      <c r="AL19" s="29"/>
      <c r="AM19" s="29">
        <v>1482</v>
      </c>
      <c r="AN19" s="29">
        <v>1482</v>
      </c>
      <c r="AO19" s="29"/>
      <c r="AP19" s="29"/>
      <c r="AQ19" s="29"/>
      <c r="AR19" s="29"/>
      <c r="AS19" s="29"/>
      <c r="AT19" s="29">
        <v>0</v>
      </c>
      <c r="AU19" s="29"/>
      <c r="AV19" s="29"/>
      <c r="AW19" s="29"/>
      <c r="AX19" s="29"/>
      <c r="AY19" s="29">
        <v>20987.5</v>
      </c>
      <c r="AZ19" s="29">
        <v>20987.5</v>
      </c>
      <c r="BA19" s="29">
        <v>0</v>
      </c>
      <c r="BB19" s="29"/>
      <c r="BC19" s="29"/>
      <c r="BD19" s="29"/>
      <c r="BE19" s="29"/>
      <c r="BF19" s="29"/>
      <c r="BG19" s="29"/>
      <c r="BH19" s="29"/>
      <c r="BI19" s="29"/>
      <c r="BJ19" s="29"/>
      <c r="BK19" s="29"/>
      <c r="BL19" s="29"/>
      <c r="BM19" s="29"/>
      <c r="BN19" s="29"/>
      <c r="BO19" s="29">
        <v>9192</v>
      </c>
      <c r="BP19" s="29">
        <v>0</v>
      </c>
      <c r="BQ19" s="29"/>
      <c r="BR19" s="29"/>
      <c r="BS19" s="29"/>
      <c r="BT19" s="29">
        <v>2944.3999999999996</v>
      </c>
      <c r="BU19" s="29">
        <v>3114.3</v>
      </c>
      <c r="BV19" s="29">
        <v>0</v>
      </c>
      <c r="BW19" s="29"/>
      <c r="BX19" s="29"/>
      <c r="BY19" s="29"/>
      <c r="BZ19" s="29">
        <v>8740.9</v>
      </c>
      <c r="CA19" s="29">
        <v>8740.9</v>
      </c>
      <c r="CB19" s="29">
        <v>8740.9021599999996</v>
      </c>
      <c r="CC19" s="29"/>
      <c r="CD19" s="29">
        <v>39733.199999999997</v>
      </c>
      <c r="CE19" s="29">
        <v>7517.6450000000004</v>
      </c>
      <c r="CF19" s="29"/>
      <c r="CG19" s="29"/>
      <c r="CH19" s="29"/>
      <c r="CI19" s="29"/>
      <c r="CJ19" s="29"/>
      <c r="CK19" s="29"/>
      <c r="CL19" s="29"/>
      <c r="CM19" s="29"/>
      <c r="CN19" s="29"/>
      <c r="CO19" s="29"/>
      <c r="CP19" s="29"/>
      <c r="CQ19" s="29"/>
      <c r="CR19" s="29"/>
      <c r="CS19" s="29">
        <v>0</v>
      </c>
      <c r="CT19" s="29">
        <v>0</v>
      </c>
      <c r="CU19" s="29"/>
      <c r="CV19" s="29"/>
      <c r="CW19" s="29"/>
      <c r="CX19" s="29"/>
      <c r="CY19" s="29">
        <v>0</v>
      </c>
      <c r="CZ19" s="29">
        <v>0</v>
      </c>
      <c r="DA19" s="29"/>
      <c r="DB19" s="29"/>
      <c r="DC19" s="29"/>
      <c r="DD19" s="29"/>
      <c r="DE19" s="29"/>
      <c r="DF19" s="29"/>
      <c r="DG19" s="29"/>
      <c r="DH19" s="29"/>
      <c r="DI19" s="29"/>
      <c r="DJ19" s="29"/>
      <c r="DK19" s="29">
        <v>24521.7</v>
      </c>
      <c r="DL19" s="29">
        <v>0</v>
      </c>
      <c r="DM19" s="29"/>
      <c r="DN19" s="29">
        <v>0</v>
      </c>
      <c r="DO19" s="29"/>
      <c r="DP19" s="29">
        <v>134</v>
      </c>
      <c r="DQ19" s="29">
        <v>134</v>
      </c>
      <c r="DR19" s="29">
        <v>134</v>
      </c>
      <c r="DS19" s="29"/>
      <c r="DT19" s="29">
        <v>1656.1</v>
      </c>
      <c r="DU19" s="29">
        <v>490.00009</v>
      </c>
      <c r="DV19" s="29"/>
      <c r="DW19" s="29"/>
      <c r="DX19" s="29"/>
      <c r="DY19" s="29"/>
      <c r="DZ19" s="29">
        <v>150</v>
      </c>
      <c r="EA19" s="29">
        <v>150</v>
      </c>
      <c r="EB19" s="29"/>
      <c r="EC19" s="29">
        <v>14098.3</v>
      </c>
      <c r="ED19" s="29"/>
      <c r="EE19" s="29"/>
      <c r="EF19" s="29"/>
      <c r="EG19" s="29"/>
      <c r="EH19" s="29"/>
      <c r="EI19" s="29">
        <v>0</v>
      </c>
      <c r="EJ19" s="29">
        <v>0</v>
      </c>
      <c r="EK19" s="29"/>
      <c r="EL19" s="29"/>
      <c r="EM19" s="29"/>
      <c r="EN19" s="29"/>
      <c r="EO19" s="29">
        <v>0</v>
      </c>
      <c r="EP19" s="29"/>
      <c r="EQ19" s="29">
        <v>16193.4</v>
      </c>
      <c r="ER19" s="29">
        <v>16193.4</v>
      </c>
      <c r="ES19" s="29">
        <v>1429.1935800000001</v>
      </c>
      <c r="ET19" s="29"/>
      <c r="EU19" s="29">
        <v>17471.3</v>
      </c>
      <c r="EV19" s="29">
        <v>0</v>
      </c>
      <c r="EW19" s="29"/>
      <c r="EX19" s="29"/>
      <c r="EY19" s="29"/>
      <c r="EZ19" s="29"/>
      <c r="FA19" s="29"/>
      <c r="FB19" s="29"/>
      <c r="FC19" s="29"/>
      <c r="FD19" s="29"/>
      <c r="FE19" s="29"/>
      <c r="FF19" s="29"/>
      <c r="FG19" s="29">
        <v>156.5</v>
      </c>
      <c r="FH19" s="29"/>
      <c r="FI19" s="29"/>
      <c r="FJ19" s="29"/>
      <c r="FK19" s="29"/>
      <c r="FL19" s="29">
        <v>3215.8</v>
      </c>
      <c r="FM19" s="29">
        <v>3215.8</v>
      </c>
      <c r="FN19" s="29">
        <v>1402.77458</v>
      </c>
      <c r="FO19" s="29"/>
      <c r="FP19" s="29"/>
      <c r="FQ19" s="29"/>
      <c r="FR19" s="29"/>
      <c r="FS19" s="29"/>
      <c r="FT19" s="29"/>
      <c r="FU19" s="29"/>
      <c r="FV19" s="29"/>
      <c r="FW19" s="29"/>
      <c r="FX19" s="29"/>
      <c r="FY19" s="29"/>
      <c r="FZ19" s="29"/>
      <c r="GA19" s="29"/>
      <c r="GB19" s="29"/>
      <c r="GC19" s="29"/>
      <c r="GD19" s="29"/>
      <c r="GE19" s="29">
        <v>0</v>
      </c>
      <c r="GF19" s="29"/>
      <c r="GG19" s="29"/>
      <c r="GH19" s="29">
        <v>0</v>
      </c>
      <c r="GI19" s="29">
        <v>0</v>
      </c>
      <c r="GJ19" s="29"/>
      <c r="GK19" s="29"/>
      <c r="GL19" s="29"/>
      <c r="GM19" s="29"/>
      <c r="GN19" s="29"/>
      <c r="GO19" s="29"/>
      <c r="GP19" s="29">
        <v>487.4</v>
      </c>
      <c r="GQ19" s="29">
        <v>487.4</v>
      </c>
      <c r="GR19" s="29">
        <v>0</v>
      </c>
      <c r="GS19" s="29">
        <v>2547.5</v>
      </c>
      <c r="GT19" s="29">
        <v>2547.5</v>
      </c>
      <c r="GU19" s="29">
        <v>2547.5</v>
      </c>
    </row>
    <row r="20" spans="1:203" ht="14">
      <c r="A20" s="33">
        <v>14</v>
      </c>
      <c r="B20" s="34" t="s">
        <v>37</v>
      </c>
      <c r="C20" s="29">
        <f t="shared" si="9"/>
        <v>75748.099999999991</v>
      </c>
      <c r="D20" s="29">
        <f t="shared" si="10"/>
        <v>225233.9</v>
      </c>
      <c r="E20" s="29">
        <f t="shared" si="11"/>
        <v>38121.453070000003</v>
      </c>
      <c r="F20" s="29">
        <v>816.1</v>
      </c>
      <c r="G20" s="29">
        <v>816.1</v>
      </c>
      <c r="H20" s="29">
        <v>0</v>
      </c>
      <c r="I20" s="29">
        <v>13242.9</v>
      </c>
      <c r="J20" s="29">
        <v>13242.9</v>
      </c>
      <c r="K20" s="29">
        <v>0</v>
      </c>
      <c r="L20" s="29">
        <v>15459.1</v>
      </c>
      <c r="M20" s="29">
        <v>15459.1</v>
      </c>
      <c r="N20" s="29">
        <v>9917.9310000000005</v>
      </c>
      <c r="O20" s="29">
        <v>10523.5</v>
      </c>
      <c r="P20" s="29">
        <v>10523.5</v>
      </c>
      <c r="Q20" s="29">
        <v>0</v>
      </c>
      <c r="R20" s="29">
        <v>6906.7</v>
      </c>
      <c r="S20" s="29">
        <v>6906.7</v>
      </c>
      <c r="T20" s="29">
        <v>3715.942</v>
      </c>
      <c r="U20" s="29"/>
      <c r="V20" s="29"/>
      <c r="W20" s="29"/>
      <c r="X20" s="42"/>
      <c r="Y20" s="29">
        <v>0</v>
      </c>
      <c r="Z20" s="29">
        <v>0</v>
      </c>
      <c r="AA20" s="29"/>
      <c r="AB20" s="29"/>
      <c r="AC20" s="29"/>
      <c r="AD20" s="29"/>
      <c r="AE20" s="29"/>
      <c r="AF20" s="29"/>
      <c r="AG20" s="29"/>
      <c r="AH20" s="29"/>
      <c r="AI20" s="29"/>
      <c r="AJ20" s="29"/>
      <c r="AK20" s="29"/>
      <c r="AL20" s="29"/>
      <c r="AM20" s="29"/>
      <c r="AN20" s="29">
        <v>0</v>
      </c>
      <c r="AO20" s="29"/>
      <c r="AP20" s="29"/>
      <c r="AQ20" s="29"/>
      <c r="AR20" s="29"/>
      <c r="AS20" s="29"/>
      <c r="AT20" s="29">
        <v>10700.5</v>
      </c>
      <c r="AU20" s="29"/>
      <c r="AV20" s="29"/>
      <c r="AW20" s="29"/>
      <c r="AX20" s="29"/>
      <c r="AY20" s="29"/>
      <c r="AZ20" s="29"/>
      <c r="BA20" s="29"/>
      <c r="BB20" s="29"/>
      <c r="BC20" s="29"/>
      <c r="BD20" s="29"/>
      <c r="BE20" s="29"/>
      <c r="BF20" s="29"/>
      <c r="BG20" s="29"/>
      <c r="BH20" s="29"/>
      <c r="BI20" s="29"/>
      <c r="BJ20" s="29"/>
      <c r="BK20" s="29"/>
      <c r="BL20" s="29"/>
      <c r="BM20" s="29"/>
      <c r="BN20" s="29"/>
      <c r="BO20" s="29">
        <v>18057</v>
      </c>
      <c r="BP20" s="29">
        <v>0</v>
      </c>
      <c r="BQ20" s="29"/>
      <c r="BR20" s="29"/>
      <c r="BS20" s="29"/>
      <c r="BT20" s="29">
        <v>5515.3</v>
      </c>
      <c r="BU20" s="29">
        <v>5833.7</v>
      </c>
      <c r="BV20" s="29">
        <v>0</v>
      </c>
      <c r="BW20" s="29"/>
      <c r="BX20" s="29"/>
      <c r="BY20" s="29"/>
      <c r="BZ20" s="29">
        <v>6501.1</v>
      </c>
      <c r="CA20" s="29">
        <v>6501</v>
      </c>
      <c r="CB20" s="29">
        <v>6279.6619000000001</v>
      </c>
      <c r="CC20" s="29"/>
      <c r="CD20" s="29">
        <v>5901.3</v>
      </c>
      <c r="CE20" s="29">
        <v>622.81200000000001</v>
      </c>
      <c r="CF20" s="29"/>
      <c r="CG20" s="29"/>
      <c r="CH20" s="29"/>
      <c r="CI20" s="29"/>
      <c r="CJ20" s="29"/>
      <c r="CK20" s="29"/>
      <c r="CL20" s="29"/>
      <c r="CM20" s="29"/>
      <c r="CN20" s="29"/>
      <c r="CO20" s="29"/>
      <c r="CP20" s="29"/>
      <c r="CQ20" s="29"/>
      <c r="CR20" s="29">
        <v>299</v>
      </c>
      <c r="CS20" s="29">
        <v>299</v>
      </c>
      <c r="CT20" s="29">
        <v>97.071669999999997</v>
      </c>
      <c r="CU20" s="29"/>
      <c r="CV20" s="29"/>
      <c r="CW20" s="29"/>
      <c r="CX20" s="29"/>
      <c r="CY20" s="29">
        <v>0</v>
      </c>
      <c r="CZ20" s="29">
        <v>0</v>
      </c>
      <c r="DA20" s="29"/>
      <c r="DB20" s="29"/>
      <c r="DC20" s="29"/>
      <c r="DD20" s="29"/>
      <c r="DE20" s="29"/>
      <c r="DF20" s="29"/>
      <c r="DG20" s="29"/>
      <c r="DH20" s="29"/>
      <c r="DI20" s="29"/>
      <c r="DJ20" s="29"/>
      <c r="DK20" s="29">
        <v>0</v>
      </c>
      <c r="DL20" s="29">
        <v>0</v>
      </c>
      <c r="DM20" s="29"/>
      <c r="DN20" s="29">
        <v>0</v>
      </c>
      <c r="DO20" s="29"/>
      <c r="DP20" s="29">
        <v>201</v>
      </c>
      <c r="DQ20" s="29">
        <v>201</v>
      </c>
      <c r="DR20" s="29">
        <v>201</v>
      </c>
      <c r="DS20" s="29"/>
      <c r="DT20" s="29">
        <v>1027</v>
      </c>
      <c r="DU20" s="29">
        <v>393.49885999999998</v>
      </c>
      <c r="DV20" s="29"/>
      <c r="DW20" s="29"/>
      <c r="DX20" s="29"/>
      <c r="DY20" s="29"/>
      <c r="DZ20" s="29">
        <v>0</v>
      </c>
      <c r="EA20" s="29">
        <v>0</v>
      </c>
      <c r="EB20" s="29"/>
      <c r="EC20" s="29">
        <v>2377</v>
      </c>
      <c r="ED20" s="29"/>
      <c r="EE20" s="29"/>
      <c r="EF20" s="29"/>
      <c r="EG20" s="29"/>
      <c r="EH20" s="29"/>
      <c r="EI20" s="29">
        <v>2544.3000000000002</v>
      </c>
      <c r="EJ20" s="29">
        <v>2543.9965099999999</v>
      </c>
      <c r="EK20" s="29"/>
      <c r="EL20" s="29"/>
      <c r="EM20" s="29"/>
      <c r="EN20" s="29"/>
      <c r="EO20" s="29">
        <v>0</v>
      </c>
      <c r="EP20" s="29"/>
      <c r="EQ20" s="29">
        <v>0</v>
      </c>
      <c r="ER20" s="29">
        <v>0</v>
      </c>
      <c r="ES20" s="29">
        <v>0</v>
      </c>
      <c r="ET20" s="29"/>
      <c r="EU20" s="29">
        <v>105159.1</v>
      </c>
      <c r="EV20" s="29">
        <v>4446.8121900000006</v>
      </c>
      <c r="EW20" s="29"/>
      <c r="EX20" s="29"/>
      <c r="EY20" s="29"/>
      <c r="EZ20" s="29"/>
      <c r="FA20" s="29"/>
      <c r="FB20" s="29"/>
      <c r="FC20" s="29"/>
      <c r="FD20" s="29"/>
      <c r="FE20" s="29"/>
      <c r="FF20" s="29"/>
      <c r="FG20" s="29">
        <v>638.29999999999995</v>
      </c>
      <c r="FH20" s="29"/>
      <c r="FI20" s="29"/>
      <c r="FJ20" s="29"/>
      <c r="FK20" s="29"/>
      <c r="FL20" s="29">
        <v>9160.9</v>
      </c>
      <c r="FM20" s="29">
        <v>9160.9</v>
      </c>
      <c r="FN20" s="29">
        <v>3912.7269400000005</v>
      </c>
      <c r="FO20" s="29"/>
      <c r="FP20" s="29"/>
      <c r="FQ20" s="29"/>
      <c r="FR20" s="29"/>
      <c r="FS20" s="29"/>
      <c r="FT20" s="29"/>
      <c r="FU20" s="29"/>
      <c r="FV20" s="29"/>
      <c r="FW20" s="29"/>
      <c r="FX20" s="29"/>
      <c r="FY20" s="29"/>
      <c r="FZ20" s="29"/>
      <c r="GA20" s="29"/>
      <c r="GB20" s="29"/>
      <c r="GC20" s="29"/>
      <c r="GD20" s="29">
        <v>24</v>
      </c>
      <c r="GE20" s="29">
        <v>31.8</v>
      </c>
      <c r="GF20" s="29"/>
      <c r="GG20" s="29"/>
      <c r="GH20" s="29">
        <v>2755.2</v>
      </c>
      <c r="GI20" s="29">
        <v>0</v>
      </c>
      <c r="GJ20" s="29"/>
      <c r="GK20" s="29"/>
      <c r="GL20" s="29"/>
      <c r="GM20" s="29"/>
      <c r="GN20" s="29"/>
      <c r="GO20" s="29"/>
      <c r="GP20" s="29">
        <v>1108.5</v>
      </c>
      <c r="GQ20" s="29">
        <v>1108.5</v>
      </c>
      <c r="GR20" s="29">
        <v>0</v>
      </c>
      <c r="GS20" s="29">
        <v>5990</v>
      </c>
      <c r="GT20" s="29">
        <v>5990</v>
      </c>
      <c r="GU20" s="29">
        <v>5990</v>
      </c>
    </row>
    <row r="21" spans="1:203" ht="12.75" customHeight="1">
      <c r="A21" s="33">
        <v>15</v>
      </c>
      <c r="B21" s="34" t="s">
        <v>38</v>
      </c>
      <c r="C21" s="29">
        <f t="shared" si="9"/>
        <v>323234</v>
      </c>
      <c r="D21" s="29">
        <f t="shared" si="10"/>
        <v>523119.99999999994</v>
      </c>
      <c r="E21" s="29">
        <f t="shared" si="11"/>
        <v>118957.69648999999</v>
      </c>
      <c r="F21" s="29">
        <v>3950</v>
      </c>
      <c r="G21" s="29">
        <v>3950</v>
      </c>
      <c r="H21" s="29">
        <v>844.9</v>
      </c>
      <c r="I21" s="29">
        <v>10284.799999999999</v>
      </c>
      <c r="J21" s="29">
        <v>13388.3</v>
      </c>
      <c r="K21" s="29">
        <v>1019.9652199999999</v>
      </c>
      <c r="L21" s="29">
        <v>25724.400000000001</v>
      </c>
      <c r="M21" s="29">
        <v>25724.400000000001</v>
      </c>
      <c r="N21" s="29">
        <v>15053.44118</v>
      </c>
      <c r="O21" s="29">
        <v>7696.7</v>
      </c>
      <c r="P21" s="29">
        <v>7696.7</v>
      </c>
      <c r="Q21" s="29">
        <v>569.47643999999991</v>
      </c>
      <c r="R21" s="29">
        <v>5567</v>
      </c>
      <c r="S21" s="29">
        <v>5567</v>
      </c>
      <c r="T21" s="29">
        <v>4841.2357999999995</v>
      </c>
      <c r="U21" s="29"/>
      <c r="V21" s="29"/>
      <c r="W21" s="29"/>
      <c r="X21" s="42"/>
      <c r="Y21" s="29">
        <v>0</v>
      </c>
      <c r="Z21" s="29">
        <v>0</v>
      </c>
      <c r="AA21" s="29"/>
      <c r="AB21" s="29"/>
      <c r="AC21" s="29"/>
      <c r="AD21" s="29"/>
      <c r="AE21" s="29"/>
      <c r="AF21" s="29"/>
      <c r="AG21" s="29"/>
      <c r="AH21" s="29"/>
      <c r="AI21" s="29"/>
      <c r="AJ21" s="29"/>
      <c r="AK21" s="29"/>
      <c r="AL21" s="29"/>
      <c r="AM21" s="29"/>
      <c r="AN21" s="29">
        <v>0</v>
      </c>
      <c r="AO21" s="29"/>
      <c r="AP21" s="29"/>
      <c r="AQ21" s="29"/>
      <c r="AR21" s="29"/>
      <c r="AS21" s="29"/>
      <c r="AT21" s="29">
        <v>9115.7999999999993</v>
      </c>
      <c r="AU21" s="29"/>
      <c r="AV21" s="29"/>
      <c r="AW21" s="29"/>
      <c r="AX21" s="29"/>
      <c r="AY21" s="29"/>
      <c r="AZ21" s="29"/>
      <c r="BA21" s="29"/>
      <c r="BB21" s="29"/>
      <c r="BC21" s="29"/>
      <c r="BD21" s="29"/>
      <c r="BE21" s="29">
        <v>0</v>
      </c>
      <c r="BF21" s="29">
        <v>4068.3</v>
      </c>
      <c r="BG21" s="29">
        <v>3936.4</v>
      </c>
      <c r="BH21" s="29"/>
      <c r="BI21" s="29"/>
      <c r="BJ21" s="29"/>
      <c r="BK21" s="29"/>
      <c r="BL21" s="29"/>
      <c r="BM21" s="29"/>
      <c r="BN21" s="29"/>
      <c r="BO21" s="29">
        <v>53536</v>
      </c>
      <c r="BP21" s="29">
        <v>0</v>
      </c>
      <c r="BQ21" s="29"/>
      <c r="BR21" s="29"/>
      <c r="BS21" s="29"/>
      <c r="BT21" s="29">
        <v>10970.5</v>
      </c>
      <c r="BU21" s="29">
        <v>11603.6</v>
      </c>
      <c r="BV21" s="29">
        <v>4379.094180000001</v>
      </c>
      <c r="BW21" s="29"/>
      <c r="BX21" s="29"/>
      <c r="BY21" s="29"/>
      <c r="BZ21" s="29">
        <v>24166</v>
      </c>
      <c r="CA21" s="29">
        <v>24166</v>
      </c>
      <c r="CB21" s="29">
        <v>24165.972170000001</v>
      </c>
      <c r="CC21" s="29"/>
      <c r="CD21" s="29">
        <v>53166.9</v>
      </c>
      <c r="CE21" s="29">
        <v>0</v>
      </c>
      <c r="CF21" s="29"/>
      <c r="CG21" s="29"/>
      <c r="CH21" s="29"/>
      <c r="CI21" s="29"/>
      <c r="CJ21" s="29"/>
      <c r="CK21" s="29"/>
      <c r="CL21" s="29"/>
      <c r="CM21" s="29"/>
      <c r="CN21" s="29"/>
      <c r="CO21" s="29"/>
      <c r="CP21" s="29"/>
      <c r="CQ21" s="29"/>
      <c r="CR21" s="29"/>
      <c r="CS21" s="29">
        <v>0</v>
      </c>
      <c r="CT21" s="29">
        <v>0</v>
      </c>
      <c r="CU21" s="29"/>
      <c r="CV21" s="29"/>
      <c r="CW21" s="29"/>
      <c r="CX21" s="29"/>
      <c r="CY21" s="29">
        <v>0</v>
      </c>
      <c r="CZ21" s="29">
        <v>0</v>
      </c>
      <c r="DA21" s="29"/>
      <c r="DB21" s="29"/>
      <c r="DC21" s="29"/>
      <c r="DD21" s="29"/>
      <c r="DE21" s="29"/>
      <c r="DF21" s="29"/>
      <c r="DG21" s="29"/>
      <c r="DH21" s="29"/>
      <c r="DI21" s="29"/>
      <c r="DJ21" s="29">
        <v>19252.099999999999</v>
      </c>
      <c r="DK21" s="29">
        <v>19252.099999999999</v>
      </c>
      <c r="DL21" s="29">
        <v>0</v>
      </c>
      <c r="DM21" s="29"/>
      <c r="DN21" s="29">
        <v>0</v>
      </c>
      <c r="DO21" s="29"/>
      <c r="DP21" s="29">
        <v>220</v>
      </c>
      <c r="DQ21" s="29">
        <v>220</v>
      </c>
      <c r="DR21" s="29">
        <v>220</v>
      </c>
      <c r="DS21" s="29"/>
      <c r="DT21" s="29">
        <v>855</v>
      </c>
      <c r="DU21" s="29">
        <v>0</v>
      </c>
      <c r="DV21" s="29"/>
      <c r="DW21" s="29"/>
      <c r="DX21" s="29"/>
      <c r="DY21" s="29"/>
      <c r="DZ21" s="29">
        <v>150</v>
      </c>
      <c r="EA21" s="29">
        <v>150</v>
      </c>
      <c r="EB21" s="29"/>
      <c r="EC21" s="29"/>
      <c r="ED21" s="29"/>
      <c r="EE21" s="29"/>
      <c r="EF21" s="29"/>
      <c r="EG21" s="29"/>
      <c r="EH21" s="29"/>
      <c r="EI21" s="29">
        <v>0</v>
      </c>
      <c r="EJ21" s="29">
        <v>0</v>
      </c>
      <c r="EK21" s="29"/>
      <c r="EL21" s="29"/>
      <c r="EM21" s="29"/>
      <c r="EN21" s="29"/>
      <c r="EO21" s="29">
        <v>7203.6</v>
      </c>
      <c r="EP21" s="29"/>
      <c r="EQ21" s="29">
        <v>20164</v>
      </c>
      <c r="ER21" s="29">
        <v>20164</v>
      </c>
      <c r="ES21" s="29">
        <v>0</v>
      </c>
      <c r="ET21" s="29"/>
      <c r="EU21" s="29">
        <v>52714.6</v>
      </c>
      <c r="EV21" s="29">
        <v>0</v>
      </c>
      <c r="EW21" s="29">
        <v>150540.29999999999</v>
      </c>
      <c r="EX21" s="29">
        <v>155671.79999999999</v>
      </c>
      <c r="EY21" s="29">
        <v>47492.7</v>
      </c>
      <c r="EZ21" s="29"/>
      <c r="FA21" s="29"/>
      <c r="FB21" s="29"/>
      <c r="FC21" s="29"/>
      <c r="FD21" s="29"/>
      <c r="FE21" s="29"/>
      <c r="FF21" s="29"/>
      <c r="FG21" s="29">
        <v>0</v>
      </c>
      <c r="FH21" s="29"/>
      <c r="FI21" s="29"/>
      <c r="FJ21" s="29"/>
      <c r="FK21" s="29"/>
      <c r="FL21" s="29">
        <v>16836</v>
      </c>
      <c r="FM21" s="29">
        <v>16836</v>
      </c>
      <c r="FN21" s="29">
        <v>6525.1115</v>
      </c>
      <c r="FO21" s="29"/>
      <c r="FP21" s="29"/>
      <c r="FQ21" s="29"/>
      <c r="FR21" s="29"/>
      <c r="FS21" s="29"/>
      <c r="FT21" s="29"/>
      <c r="FU21" s="29">
        <v>16560</v>
      </c>
      <c r="FV21" s="29">
        <v>16560</v>
      </c>
      <c r="FW21" s="29"/>
      <c r="FX21" s="29"/>
      <c r="FY21" s="29"/>
      <c r="FZ21" s="29"/>
      <c r="GA21" s="29"/>
      <c r="GB21" s="29"/>
      <c r="GC21" s="29"/>
      <c r="GD21" s="29">
        <v>350.7</v>
      </c>
      <c r="GE21" s="29">
        <v>465.3</v>
      </c>
      <c r="GF21" s="29"/>
      <c r="GG21" s="29"/>
      <c r="GH21" s="29">
        <v>10093.1</v>
      </c>
      <c r="GI21" s="29">
        <v>0</v>
      </c>
      <c r="GJ21" s="29"/>
      <c r="GK21" s="29"/>
      <c r="GL21" s="29"/>
      <c r="GM21" s="29"/>
      <c r="GN21" s="29"/>
      <c r="GO21" s="29"/>
      <c r="GP21" s="29">
        <v>1192.1000000000001</v>
      </c>
      <c r="GQ21" s="29">
        <v>1192.0999999999999</v>
      </c>
      <c r="GR21" s="29">
        <v>0</v>
      </c>
      <c r="GS21" s="29">
        <v>9759.4</v>
      </c>
      <c r="GT21" s="29">
        <v>9759.4</v>
      </c>
      <c r="GU21" s="29">
        <v>9759.4</v>
      </c>
    </row>
    <row r="22" spans="1:203" ht="14">
      <c r="A22" s="33">
        <v>16</v>
      </c>
      <c r="B22" s="34" t="s">
        <v>39</v>
      </c>
      <c r="C22" s="29">
        <f t="shared" si="9"/>
        <v>190359.9</v>
      </c>
      <c r="D22" s="29">
        <f t="shared" si="10"/>
        <v>731125.8</v>
      </c>
      <c r="E22" s="29">
        <f t="shared" si="11"/>
        <v>95594.376279999997</v>
      </c>
      <c r="F22" s="29">
        <v>4018.6</v>
      </c>
      <c r="G22" s="29">
        <v>4018.6</v>
      </c>
      <c r="H22" s="29">
        <v>0</v>
      </c>
      <c r="I22" s="29">
        <v>5940.3</v>
      </c>
      <c r="J22" s="29">
        <v>5940.3</v>
      </c>
      <c r="K22" s="29">
        <v>0</v>
      </c>
      <c r="L22" s="29">
        <v>28189.5</v>
      </c>
      <c r="M22" s="29">
        <v>28189.5</v>
      </c>
      <c r="N22" s="29">
        <v>21470.19945</v>
      </c>
      <c r="O22" s="29">
        <v>11015.1</v>
      </c>
      <c r="P22" s="29">
        <v>11015.1</v>
      </c>
      <c r="Q22" s="29">
        <v>390.8</v>
      </c>
      <c r="R22" s="29">
        <v>9624.2000000000007</v>
      </c>
      <c r="S22" s="29">
        <v>9624.2000000000007</v>
      </c>
      <c r="T22" s="29">
        <v>7650.80933</v>
      </c>
      <c r="U22" s="29"/>
      <c r="V22" s="29"/>
      <c r="W22" s="29"/>
      <c r="X22" s="42">
        <v>9167.5</v>
      </c>
      <c r="Y22" s="29">
        <v>120832.2</v>
      </c>
      <c r="Z22" s="29">
        <v>0</v>
      </c>
      <c r="AA22" s="29"/>
      <c r="AB22" s="29"/>
      <c r="AC22" s="29"/>
      <c r="AD22" s="29"/>
      <c r="AE22" s="29"/>
      <c r="AF22" s="29"/>
      <c r="AG22" s="29"/>
      <c r="AH22" s="29"/>
      <c r="AI22" s="29"/>
      <c r="AJ22" s="29"/>
      <c r="AK22" s="29"/>
      <c r="AL22" s="29"/>
      <c r="AM22" s="29">
        <v>874.2</v>
      </c>
      <c r="AN22" s="29">
        <v>874.2</v>
      </c>
      <c r="AO22" s="29"/>
      <c r="AP22" s="29"/>
      <c r="AQ22" s="29"/>
      <c r="AR22" s="29"/>
      <c r="AS22" s="29"/>
      <c r="AT22" s="29">
        <v>17508.2</v>
      </c>
      <c r="AU22" s="29"/>
      <c r="AV22" s="29"/>
      <c r="AW22" s="29"/>
      <c r="AX22" s="29"/>
      <c r="AY22" s="29"/>
      <c r="AZ22" s="29">
        <v>68701.600000000006</v>
      </c>
      <c r="BA22" s="29"/>
      <c r="BB22" s="29"/>
      <c r="BC22" s="29"/>
      <c r="BD22" s="29"/>
      <c r="BE22" s="29"/>
      <c r="BF22" s="29"/>
      <c r="BG22" s="29"/>
      <c r="BH22" s="29"/>
      <c r="BI22" s="29"/>
      <c r="BJ22" s="29"/>
      <c r="BK22" s="29">
        <v>793.5</v>
      </c>
      <c r="BL22" s="29">
        <v>14247.9</v>
      </c>
      <c r="BM22" s="29">
        <v>0</v>
      </c>
      <c r="BN22" s="29"/>
      <c r="BO22" s="29">
        <v>60324</v>
      </c>
      <c r="BP22" s="29">
        <v>3729.3</v>
      </c>
      <c r="BQ22" s="29"/>
      <c r="BR22" s="29"/>
      <c r="BS22" s="29"/>
      <c r="BT22" s="29">
        <v>16708.2</v>
      </c>
      <c r="BU22" s="29">
        <v>17672.599999999999</v>
      </c>
      <c r="BV22" s="29">
        <v>0</v>
      </c>
      <c r="BW22" s="29"/>
      <c r="BX22" s="29"/>
      <c r="BY22" s="29"/>
      <c r="BZ22" s="29">
        <v>41519.300000000003</v>
      </c>
      <c r="CA22" s="29">
        <v>41519.300000000003</v>
      </c>
      <c r="CB22" s="29">
        <v>41519.285250000001</v>
      </c>
      <c r="CC22" s="29"/>
      <c r="CD22" s="29">
        <v>57384.7</v>
      </c>
      <c r="CE22" s="29">
        <v>291.19996000000003</v>
      </c>
      <c r="CF22" s="29"/>
      <c r="CG22" s="29"/>
      <c r="CH22" s="29"/>
      <c r="CI22" s="29"/>
      <c r="CJ22" s="29"/>
      <c r="CK22" s="29"/>
      <c r="CL22" s="29"/>
      <c r="CM22" s="29"/>
      <c r="CN22" s="29"/>
      <c r="CO22" s="29"/>
      <c r="CP22" s="29"/>
      <c r="CQ22" s="29"/>
      <c r="CR22" s="29">
        <v>498.2</v>
      </c>
      <c r="CS22" s="29">
        <v>498.2</v>
      </c>
      <c r="CT22" s="29">
        <v>99.649960000000007</v>
      </c>
      <c r="CU22" s="29"/>
      <c r="CV22" s="29"/>
      <c r="CW22" s="29"/>
      <c r="CX22" s="29">
        <v>4936.1000000000004</v>
      </c>
      <c r="CY22" s="29">
        <v>4743.6000000000004</v>
      </c>
      <c r="CZ22" s="29">
        <v>0</v>
      </c>
      <c r="DA22" s="29"/>
      <c r="DB22" s="29"/>
      <c r="DC22" s="29"/>
      <c r="DD22" s="29"/>
      <c r="DE22" s="29"/>
      <c r="DF22" s="29"/>
      <c r="DG22" s="29"/>
      <c r="DH22" s="29"/>
      <c r="DI22" s="29"/>
      <c r="DJ22" s="29"/>
      <c r="DK22" s="29">
        <v>0</v>
      </c>
      <c r="DL22" s="29">
        <v>0</v>
      </c>
      <c r="DM22" s="29"/>
      <c r="DN22" s="29">
        <v>0</v>
      </c>
      <c r="DO22" s="29"/>
      <c r="DP22" s="29">
        <v>1055</v>
      </c>
      <c r="DQ22" s="29">
        <v>1055</v>
      </c>
      <c r="DR22" s="29">
        <v>1055</v>
      </c>
      <c r="DS22" s="29"/>
      <c r="DT22" s="29">
        <v>2518.1999999999998</v>
      </c>
      <c r="DU22" s="29">
        <v>0</v>
      </c>
      <c r="DV22" s="29"/>
      <c r="DW22" s="29"/>
      <c r="DX22" s="29"/>
      <c r="DY22" s="29"/>
      <c r="DZ22" s="29">
        <v>225</v>
      </c>
      <c r="EA22" s="29">
        <v>225</v>
      </c>
      <c r="EB22" s="29"/>
      <c r="EC22" s="29">
        <v>7148.4</v>
      </c>
      <c r="ED22" s="29"/>
      <c r="EE22" s="29"/>
      <c r="EF22" s="29"/>
      <c r="EG22" s="29"/>
      <c r="EH22" s="29"/>
      <c r="EI22" s="29">
        <v>2060.6999999999998</v>
      </c>
      <c r="EJ22" s="29">
        <v>0</v>
      </c>
      <c r="EK22" s="29"/>
      <c r="EL22" s="29"/>
      <c r="EM22" s="29"/>
      <c r="EN22" s="29"/>
      <c r="EO22" s="29"/>
      <c r="EP22" s="29"/>
      <c r="EQ22" s="29">
        <v>11252.2</v>
      </c>
      <c r="ER22" s="29">
        <v>11252.2</v>
      </c>
      <c r="ES22" s="29">
        <v>0</v>
      </c>
      <c r="ET22" s="29"/>
      <c r="EU22" s="29">
        <v>177415</v>
      </c>
      <c r="EV22" s="29">
        <v>0</v>
      </c>
      <c r="EW22" s="29"/>
      <c r="EX22" s="29"/>
      <c r="EY22" s="29"/>
      <c r="EZ22" s="29">
        <v>2708.5</v>
      </c>
      <c r="FA22" s="29">
        <v>1894.1</v>
      </c>
      <c r="FB22" s="29">
        <v>0</v>
      </c>
      <c r="FC22" s="29"/>
      <c r="FD22" s="29"/>
      <c r="FE22" s="29"/>
      <c r="FF22" s="29"/>
      <c r="FG22" s="29">
        <v>1677.3</v>
      </c>
      <c r="FH22" s="29"/>
      <c r="FI22" s="29"/>
      <c r="FJ22" s="29"/>
      <c r="FK22" s="29"/>
      <c r="FL22" s="29">
        <v>24839.599999999999</v>
      </c>
      <c r="FM22" s="29">
        <v>24839.599999999999</v>
      </c>
      <c r="FN22" s="29">
        <v>12184.57733</v>
      </c>
      <c r="FO22" s="29"/>
      <c r="FP22" s="29"/>
      <c r="FQ22" s="29"/>
      <c r="FR22" s="29"/>
      <c r="FS22" s="29"/>
      <c r="FT22" s="29"/>
      <c r="FU22" s="29"/>
      <c r="FV22" s="29"/>
      <c r="FW22" s="29"/>
      <c r="FX22" s="29"/>
      <c r="FY22" s="29"/>
      <c r="FZ22" s="29"/>
      <c r="GA22" s="29"/>
      <c r="GB22" s="29"/>
      <c r="GC22" s="29"/>
      <c r="GD22" s="29">
        <v>209.7</v>
      </c>
      <c r="GE22" s="29">
        <v>278.2</v>
      </c>
      <c r="GF22" s="29"/>
      <c r="GG22" s="29"/>
      <c r="GH22" s="29">
        <v>20657.7</v>
      </c>
      <c r="GI22" s="29">
        <v>0</v>
      </c>
      <c r="GJ22" s="29"/>
      <c r="GK22" s="29"/>
      <c r="GL22" s="29"/>
      <c r="GM22" s="29"/>
      <c r="GN22" s="29"/>
      <c r="GO22" s="29"/>
      <c r="GP22" s="29">
        <v>1294.9000000000001</v>
      </c>
      <c r="GQ22" s="29">
        <v>1294.9000000000001</v>
      </c>
      <c r="GR22" s="29">
        <v>0</v>
      </c>
      <c r="GS22" s="29">
        <v>15715.3</v>
      </c>
      <c r="GT22" s="29">
        <v>15715.3</v>
      </c>
      <c r="GU22" s="29">
        <v>6978.5550000000003</v>
      </c>
    </row>
    <row r="23" spans="1:203" ht="12.75" customHeight="1">
      <c r="A23" s="33">
        <v>17</v>
      </c>
      <c r="B23" s="34" t="s">
        <v>40</v>
      </c>
      <c r="C23" s="29">
        <f t="shared" si="9"/>
        <v>41703.599999999991</v>
      </c>
      <c r="D23" s="29">
        <f t="shared" si="10"/>
        <v>134266.70000000001</v>
      </c>
      <c r="E23" s="29">
        <f t="shared" si="11"/>
        <v>29477.76946</v>
      </c>
      <c r="F23" s="29">
        <v>435.6</v>
      </c>
      <c r="G23" s="29">
        <v>435.6</v>
      </c>
      <c r="H23" s="29">
        <v>0</v>
      </c>
      <c r="I23" s="29">
        <v>4642.7</v>
      </c>
      <c r="J23" s="29">
        <v>10654.8</v>
      </c>
      <c r="K23" s="29">
        <v>2942.7170299999998</v>
      </c>
      <c r="L23" s="29">
        <v>11563.7</v>
      </c>
      <c r="M23" s="29">
        <v>5551.6</v>
      </c>
      <c r="N23" s="29">
        <v>2900.5059999999999</v>
      </c>
      <c r="O23" s="29">
        <v>2153.1</v>
      </c>
      <c r="P23" s="29">
        <v>2153.1</v>
      </c>
      <c r="Q23" s="29">
        <v>0</v>
      </c>
      <c r="R23" s="29">
        <v>1558.3</v>
      </c>
      <c r="S23" s="29">
        <v>1558.3</v>
      </c>
      <c r="T23" s="29">
        <v>994.27082999999993</v>
      </c>
      <c r="U23" s="29"/>
      <c r="V23" s="29"/>
      <c r="W23" s="29"/>
      <c r="X23" s="42"/>
      <c r="Y23" s="29"/>
      <c r="Z23" s="29"/>
      <c r="AA23" s="29"/>
      <c r="AB23" s="29"/>
      <c r="AC23" s="29"/>
      <c r="AD23" s="29"/>
      <c r="AE23" s="29"/>
      <c r="AF23" s="29"/>
      <c r="AG23" s="29"/>
      <c r="AH23" s="29"/>
      <c r="AI23" s="29"/>
      <c r="AJ23" s="29"/>
      <c r="AK23" s="29"/>
      <c r="AL23" s="29"/>
      <c r="AM23" s="29"/>
      <c r="AN23" s="29"/>
      <c r="AO23" s="29"/>
      <c r="AP23" s="29"/>
      <c r="AQ23" s="29"/>
      <c r="AR23" s="29"/>
      <c r="AS23" s="29"/>
      <c r="AT23" s="29">
        <v>15443.8</v>
      </c>
      <c r="AU23" s="29"/>
      <c r="AV23" s="29"/>
      <c r="AW23" s="29"/>
      <c r="AX23" s="29"/>
      <c r="AY23" s="29"/>
      <c r="AZ23" s="29"/>
      <c r="BA23" s="29"/>
      <c r="BB23" s="29"/>
      <c r="BC23" s="29"/>
      <c r="BD23" s="29"/>
      <c r="BE23" s="29"/>
      <c r="BF23" s="29"/>
      <c r="BG23" s="29"/>
      <c r="BH23" s="29"/>
      <c r="BI23" s="29"/>
      <c r="BJ23" s="29"/>
      <c r="BK23" s="29"/>
      <c r="BL23" s="29"/>
      <c r="BM23" s="29"/>
      <c r="BN23" s="29"/>
      <c r="BO23" s="29">
        <v>10654</v>
      </c>
      <c r="BP23" s="29">
        <v>0</v>
      </c>
      <c r="BQ23" s="29"/>
      <c r="BR23" s="29"/>
      <c r="BS23" s="29"/>
      <c r="BT23" s="29">
        <v>2947.2999999999997</v>
      </c>
      <c r="BU23" s="29">
        <v>3117.4</v>
      </c>
      <c r="BV23" s="29">
        <v>1214.3265100000001</v>
      </c>
      <c r="BW23" s="29"/>
      <c r="BX23" s="29"/>
      <c r="BY23" s="29"/>
      <c r="BZ23" s="29">
        <v>3542.3</v>
      </c>
      <c r="CA23" s="29">
        <v>3542.3</v>
      </c>
      <c r="CB23" s="29">
        <v>3463.0488399999999</v>
      </c>
      <c r="CC23" s="29"/>
      <c r="CD23" s="29">
        <v>17594.5</v>
      </c>
      <c r="CE23" s="29">
        <v>1929.9281100000001</v>
      </c>
      <c r="CF23" s="29"/>
      <c r="CG23" s="29"/>
      <c r="CH23" s="29"/>
      <c r="CI23" s="29">
        <v>4698</v>
      </c>
      <c r="CJ23" s="29">
        <v>4698</v>
      </c>
      <c r="CK23" s="29">
        <v>0</v>
      </c>
      <c r="CL23" s="29"/>
      <c r="CM23" s="29"/>
      <c r="CN23" s="29"/>
      <c r="CO23" s="29"/>
      <c r="CP23" s="29"/>
      <c r="CQ23" s="29"/>
      <c r="CR23" s="29">
        <v>99.6</v>
      </c>
      <c r="CS23" s="29">
        <v>99.6</v>
      </c>
      <c r="CT23" s="29">
        <v>0</v>
      </c>
      <c r="CU23" s="29"/>
      <c r="CV23" s="29"/>
      <c r="CW23" s="29"/>
      <c r="CX23" s="29"/>
      <c r="CY23" s="29"/>
      <c r="CZ23" s="29"/>
      <c r="DA23" s="29"/>
      <c r="DB23" s="29"/>
      <c r="DC23" s="29"/>
      <c r="DD23" s="29"/>
      <c r="DE23" s="29"/>
      <c r="DF23" s="29"/>
      <c r="DG23" s="29"/>
      <c r="DH23" s="29"/>
      <c r="DI23" s="29"/>
      <c r="DJ23" s="29"/>
      <c r="DK23" s="29">
        <v>0</v>
      </c>
      <c r="DL23" s="29">
        <v>0</v>
      </c>
      <c r="DM23" s="29"/>
      <c r="DN23" s="29">
        <v>0</v>
      </c>
      <c r="DO23" s="29"/>
      <c r="DP23" s="29">
        <v>475</v>
      </c>
      <c r="DQ23" s="29">
        <v>475</v>
      </c>
      <c r="DR23" s="29">
        <v>475</v>
      </c>
      <c r="DS23" s="29"/>
      <c r="DT23" s="29">
        <v>301</v>
      </c>
      <c r="DU23" s="29">
        <v>301.00165000000004</v>
      </c>
      <c r="DV23" s="29"/>
      <c r="DW23" s="29"/>
      <c r="DX23" s="29"/>
      <c r="DY23" s="29"/>
      <c r="DZ23" s="29">
        <v>150</v>
      </c>
      <c r="EA23" s="29">
        <v>150</v>
      </c>
      <c r="EB23" s="29"/>
      <c r="EC23" s="29"/>
      <c r="ED23" s="29"/>
      <c r="EE23" s="29"/>
      <c r="EF23" s="29"/>
      <c r="EG23" s="29"/>
      <c r="EH23" s="29"/>
      <c r="EI23" s="29">
        <v>0</v>
      </c>
      <c r="EJ23" s="29">
        <v>0</v>
      </c>
      <c r="EK23" s="29"/>
      <c r="EL23" s="29"/>
      <c r="EM23" s="29"/>
      <c r="EN23" s="29"/>
      <c r="EO23" s="29"/>
      <c r="EP23" s="29"/>
      <c r="EQ23" s="29">
        <v>0</v>
      </c>
      <c r="ER23" s="29">
        <v>0</v>
      </c>
      <c r="ES23" s="29">
        <v>0</v>
      </c>
      <c r="ET23" s="29"/>
      <c r="EU23" s="29">
        <v>44711.5</v>
      </c>
      <c r="EV23" s="29">
        <v>10757.292890000001</v>
      </c>
      <c r="EW23" s="29"/>
      <c r="EX23" s="29"/>
      <c r="EY23" s="29"/>
      <c r="EZ23" s="29"/>
      <c r="FA23" s="29"/>
      <c r="FB23" s="29"/>
      <c r="FC23" s="29"/>
      <c r="FD23" s="29"/>
      <c r="FE23" s="29"/>
      <c r="FF23" s="29"/>
      <c r="FG23" s="29">
        <v>2160.6999999999998</v>
      </c>
      <c r="FH23" s="29"/>
      <c r="FI23" s="29"/>
      <c r="FJ23" s="29"/>
      <c r="FK23" s="29"/>
      <c r="FL23" s="29">
        <v>5165.5</v>
      </c>
      <c r="FM23" s="29">
        <v>5165.5</v>
      </c>
      <c r="FN23" s="29">
        <v>2089.8363299999996</v>
      </c>
      <c r="FO23" s="29"/>
      <c r="FP23" s="29"/>
      <c r="FQ23" s="29"/>
      <c r="FR23" s="29"/>
      <c r="FS23" s="29"/>
      <c r="FT23" s="29"/>
      <c r="FU23" s="29"/>
      <c r="FV23" s="29"/>
      <c r="FW23" s="29"/>
      <c r="FX23" s="29"/>
      <c r="FY23" s="29"/>
      <c r="FZ23" s="29"/>
      <c r="GA23" s="29"/>
      <c r="GB23" s="29"/>
      <c r="GC23" s="29"/>
      <c r="GD23" s="29"/>
      <c r="GE23" s="29">
        <v>0</v>
      </c>
      <c r="GF23" s="29"/>
      <c r="GG23" s="29"/>
      <c r="GH23" s="29">
        <v>1377.5</v>
      </c>
      <c r="GI23" s="29">
        <v>0</v>
      </c>
      <c r="GJ23" s="29"/>
      <c r="GK23" s="29"/>
      <c r="GL23" s="29"/>
      <c r="GM23" s="29"/>
      <c r="GN23" s="29"/>
      <c r="GO23" s="29"/>
      <c r="GP23" s="29">
        <v>1380.8999999999999</v>
      </c>
      <c r="GQ23" s="29">
        <v>1380.9</v>
      </c>
      <c r="GR23" s="29">
        <v>1035.21127</v>
      </c>
      <c r="GS23" s="29">
        <v>3041.6</v>
      </c>
      <c r="GT23" s="29">
        <v>3041.6</v>
      </c>
      <c r="GU23" s="29">
        <v>1224.6300000000001</v>
      </c>
    </row>
    <row r="24" spans="1:203" ht="14">
      <c r="A24" s="33">
        <v>18</v>
      </c>
      <c r="B24" s="34" t="s">
        <v>41</v>
      </c>
      <c r="C24" s="29">
        <f t="shared" si="9"/>
        <v>34228.1</v>
      </c>
      <c r="D24" s="29">
        <f t="shared" si="10"/>
        <v>168288.90000000002</v>
      </c>
      <c r="E24" s="29">
        <f t="shared" si="11"/>
        <v>30894.30861</v>
      </c>
      <c r="F24" s="29">
        <v>480.3</v>
      </c>
      <c r="G24" s="29">
        <v>480.3</v>
      </c>
      <c r="H24" s="29">
        <v>0</v>
      </c>
      <c r="I24" s="29">
        <v>6222.5</v>
      </c>
      <c r="J24" s="29">
        <v>46282.5</v>
      </c>
      <c r="K24" s="29">
        <v>7080.0933399999994</v>
      </c>
      <c r="L24" s="29">
        <v>12542.3</v>
      </c>
      <c r="M24" s="29">
        <v>12542.3</v>
      </c>
      <c r="N24" s="29">
        <v>8389.18</v>
      </c>
      <c r="O24" s="29">
        <v>3177</v>
      </c>
      <c r="P24" s="29">
        <v>3177</v>
      </c>
      <c r="Q24" s="29">
        <v>486.51934</v>
      </c>
      <c r="R24" s="29">
        <v>2645.6</v>
      </c>
      <c r="S24" s="29">
        <v>2645.6</v>
      </c>
      <c r="T24" s="29">
        <v>1735.1681899999999</v>
      </c>
      <c r="U24" s="29"/>
      <c r="V24" s="29"/>
      <c r="W24" s="29"/>
      <c r="X24" s="42"/>
      <c r="Y24" s="29"/>
      <c r="Z24" s="29"/>
      <c r="AA24" s="29"/>
      <c r="AB24" s="29"/>
      <c r="AC24" s="29"/>
      <c r="AD24" s="29"/>
      <c r="AE24" s="29"/>
      <c r="AF24" s="29"/>
      <c r="AG24" s="29"/>
      <c r="AH24" s="29"/>
      <c r="AI24" s="29"/>
      <c r="AJ24" s="29"/>
      <c r="AK24" s="29"/>
      <c r="AL24" s="29"/>
      <c r="AM24" s="29"/>
      <c r="AN24" s="29"/>
      <c r="AO24" s="29"/>
      <c r="AP24" s="29"/>
      <c r="AQ24" s="29"/>
      <c r="AR24" s="29"/>
      <c r="AS24" s="29"/>
      <c r="AT24" s="29">
        <v>1492.6</v>
      </c>
      <c r="AU24" s="29"/>
      <c r="AV24" s="29"/>
      <c r="AW24" s="29"/>
      <c r="AX24" s="29"/>
      <c r="AY24" s="29"/>
      <c r="AZ24" s="29">
        <v>45141.9</v>
      </c>
      <c r="BA24" s="29"/>
      <c r="BB24" s="29"/>
      <c r="BC24" s="29"/>
      <c r="BD24" s="29"/>
      <c r="BE24" s="29"/>
      <c r="BF24" s="29"/>
      <c r="BG24" s="29"/>
      <c r="BH24" s="29"/>
      <c r="BI24" s="29"/>
      <c r="BJ24" s="29"/>
      <c r="BK24" s="29"/>
      <c r="BL24" s="29"/>
      <c r="BM24" s="29"/>
      <c r="BN24" s="29"/>
      <c r="BO24" s="29">
        <v>4056</v>
      </c>
      <c r="BP24" s="29">
        <v>750.4</v>
      </c>
      <c r="BQ24" s="29"/>
      <c r="BR24" s="29"/>
      <c r="BS24" s="29"/>
      <c r="BT24" s="29"/>
      <c r="BU24" s="29">
        <v>0</v>
      </c>
      <c r="BV24" s="29">
        <v>0</v>
      </c>
      <c r="BW24" s="29"/>
      <c r="BX24" s="29"/>
      <c r="BY24" s="29"/>
      <c r="BZ24" s="29">
        <v>4810</v>
      </c>
      <c r="CA24" s="29">
        <v>4810</v>
      </c>
      <c r="CB24" s="29">
        <v>4755.9204099999997</v>
      </c>
      <c r="CC24" s="29"/>
      <c r="CD24" s="29">
        <v>28996.1</v>
      </c>
      <c r="CE24" s="29">
        <v>3209.2716</v>
      </c>
      <c r="CF24" s="29"/>
      <c r="CG24" s="29"/>
      <c r="CH24" s="29"/>
      <c r="CI24" s="29"/>
      <c r="CJ24" s="29"/>
      <c r="CK24" s="29"/>
      <c r="CL24" s="29"/>
      <c r="CM24" s="29"/>
      <c r="CN24" s="29"/>
      <c r="CO24" s="29"/>
      <c r="CP24" s="29"/>
      <c r="CQ24" s="29"/>
      <c r="CR24" s="29">
        <v>398.6</v>
      </c>
      <c r="CS24" s="29">
        <v>398.6</v>
      </c>
      <c r="CT24" s="29">
        <v>0</v>
      </c>
      <c r="CU24" s="29"/>
      <c r="CV24" s="29"/>
      <c r="CW24" s="29"/>
      <c r="CX24" s="29"/>
      <c r="CY24" s="29"/>
      <c r="CZ24" s="29"/>
      <c r="DA24" s="29"/>
      <c r="DB24" s="29"/>
      <c r="DC24" s="29"/>
      <c r="DD24" s="29"/>
      <c r="DE24" s="29"/>
      <c r="DF24" s="29"/>
      <c r="DG24" s="29"/>
      <c r="DH24" s="29"/>
      <c r="DI24" s="29"/>
      <c r="DJ24" s="29"/>
      <c r="DK24" s="29">
        <v>0</v>
      </c>
      <c r="DL24" s="29">
        <v>0</v>
      </c>
      <c r="DM24" s="29"/>
      <c r="DN24" s="29">
        <v>0</v>
      </c>
      <c r="DO24" s="29"/>
      <c r="DP24" s="29">
        <v>105</v>
      </c>
      <c r="DQ24" s="29">
        <v>105</v>
      </c>
      <c r="DR24" s="29">
        <v>105</v>
      </c>
      <c r="DS24" s="29"/>
      <c r="DT24" s="29">
        <v>6397.2</v>
      </c>
      <c r="DU24" s="29">
        <v>2024.21615</v>
      </c>
      <c r="DV24" s="29"/>
      <c r="DW24" s="29"/>
      <c r="DX24" s="29"/>
      <c r="DY24" s="29"/>
      <c r="DZ24" s="29">
        <v>150</v>
      </c>
      <c r="EA24" s="29">
        <v>61.699979999999996</v>
      </c>
      <c r="EB24" s="29"/>
      <c r="EC24" s="29"/>
      <c r="ED24" s="29"/>
      <c r="EE24" s="29"/>
      <c r="EF24" s="29"/>
      <c r="EG24" s="29"/>
      <c r="EH24" s="29"/>
      <c r="EI24" s="29">
        <v>0</v>
      </c>
      <c r="EJ24" s="29">
        <v>0</v>
      </c>
      <c r="EK24" s="29"/>
      <c r="EL24" s="29"/>
      <c r="EM24" s="29"/>
      <c r="EN24" s="29"/>
      <c r="EO24" s="29"/>
      <c r="EP24" s="29"/>
      <c r="EQ24" s="29">
        <v>0</v>
      </c>
      <c r="ER24" s="29">
        <v>0</v>
      </c>
      <c r="ES24" s="29">
        <v>0</v>
      </c>
      <c r="ET24" s="29"/>
      <c r="EU24" s="29">
        <v>5084.8</v>
      </c>
      <c r="EV24" s="29">
        <v>0</v>
      </c>
      <c r="EW24" s="29"/>
      <c r="EX24" s="29"/>
      <c r="EY24" s="29"/>
      <c r="EZ24" s="29"/>
      <c r="FA24" s="29"/>
      <c r="FB24" s="29"/>
      <c r="FC24" s="29"/>
      <c r="FD24" s="29"/>
      <c r="FE24" s="29"/>
      <c r="FF24" s="29"/>
      <c r="FG24" s="29">
        <v>136.19999999999999</v>
      </c>
      <c r="FH24" s="29">
        <v>65.599999999999994</v>
      </c>
      <c r="FI24" s="29"/>
      <c r="FJ24" s="29"/>
      <c r="FK24" s="29"/>
      <c r="FL24" s="29">
        <v>1720.8</v>
      </c>
      <c r="FM24" s="29">
        <v>1720.8</v>
      </c>
      <c r="FN24" s="29">
        <v>811.83960000000002</v>
      </c>
      <c r="FO24" s="29"/>
      <c r="FP24" s="29"/>
      <c r="FQ24" s="29"/>
      <c r="FR24" s="29"/>
      <c r="FS24" s="29"/>
      <c r="FT24" s="29"/>
      <c r="FU24" s="29">
        <v>494</v>
      </c>
      <c r="FV24" s="29"/>
      <c r="FW24" s="29"/>
      <c r="FX24" s="29"/>
      <c r="FY24" s="29"/>
      <c r="FZ24" s="29"/>
      <c r="GA24" s="29"/>
      <c r="GB24" s="29"/>
      <c r="GC24" s="29"/>
      <c r="GD24" s="29"/>
      <c r="GE24" s="29">
        <v>0</v>
      </c>
      <c r="GF24" s="29"/>
      <c r="GG24" s="29"/>
      <c r="GH24" s="29">
        <v>3040</v>
      </c>
      <c r="GI24" s="29">
        <v>0</v>
      </c>
      <c r="GJ24" s="29"/>
      <c r="GK24" s="29"/>
      <c r="GL24" s="29"/>
      <c r="GM24" s="29"/>
      <c r="GN24" s="29"/>
      <c r="GO24" s="29"/>
      <c r="GP24" s="29">
        <v>212.6</v>
      </c>
      <c r="GQ24" s="29">
        <v>212.6</v>
      </c>
      <c r="GR24" s="29">
        <v>0</v>
      </c>
      <c r="GS24" s="29">
        <v>1419.4</v>
      </c>
      <c r="GT24" s="29">
        <v>1419.4</v>
      </c>
      <c r="GU24" s="29">
        <v>1419.4</v>
      </c>
    </row>
    <row r="25" spans="1:203" ht="12.75" customHeight="1">
      <c r="A25" s="33">
        <v>19</v>
      </c>
      <c r="B25" s="34" t="s">
        <v>42</v>
      </c>
      <c r="C25" s="29">
        <f t="shared" si="9"/>
        <v>120962.40000000001</v>
      </c>
      <c r="D25" s="29">
        <f t="shared" si="10"/>
        <v>269687.2</v>
      </c>
      <c r="E25" s="29">
        <f t="shared" si="11"/>
        <v>69230.43144</v>
      </c>
      <c r="F25" s="29">
        <v>1127.0999999999999</v>
      </c>
      <c r="G25" s="29">
        <v>1127.0999999999999</v>
      </c>
      <c r="H25" s="29">
        <v>0</v>
      </c>
      <c r="I25" s="29">
        <v>11727.6</v>
      </c>
      <c r="J25" s="29">
        <v>11727.6</v>
      </c>
      <c r="K25" s="29">
        <v>3213</v>
      </c>
      <c r="L25" s="29">
        <v>21970.1</v>
      </c>
      <c r="M25" s="29">
        <v>21970.1</v>
      </c>
      <c r="N25" s="29">
        <v>14230</v>
      </c>
      <c r="O25" s="29">
        <v>3560.6</v>
      </c>
      <c r="P25" s="29">
        <v>5512.9</v>
      </c>
      <c r="Q25" s="29">
        <v>153.4</v>
      </c>
      <c r="R25" s="29">
        <v>3489.3</v>
      </c>
      <c r="S25" s="29">
        <v>3489.3</v>
      </c>
      <c r="T25" s="29">
        <v>2120.4380000000001</v>
      </c>
      <c r="U25" s="29"/>
      <c r="V25" s="29"/>
      <c r="W25" s="29"/>
      <c r="X25" s="42"/>
      <c r="Y25" s="29"/>
      <c r="Z25" s="29"/>
      <c r="AA25" s="29"/>
      <c r="AB25" s="29"/>
      <c r="AC25" s="29"/>
      <c r="AD25" s="29"/>
      <c r="AE25" s="29"/>
      <c r="AF25" s="29"/>
      <c r="AG25" s="29"/>
      <c r="AH25" s="29"/>
      <c r="AI25" s="29"/>
      <c r="AJ25" s="29"/>
      <c r="AK25" s="29"/>
      <c r="AL25" s="29"/>
      <c r="AM25" s="29"/>
      <c r="AN25" s="29"/>
      <c r="AO25" s="29"/>
      <c r="AP25" s="29"/>
      <c r="AQ25" s="29"/>
      <c r="AR25" s="29"/>
      <c r="AS25" s="29"/>
      <c r="AT25" s="29">
        <v>4786.5</v>
      </c>
      <c r="AU25" s="29"/>
      <c r="AV25" s="29">
        <v>20906.400000000001</v>
      </c>
      <c r="AW25" s="29">
        <v>20906.400000000001</v>
      </c>
      <c r="AX25" s="29">
        <v>0</v>
      </c>
      <c r="AY25" s="29"/>
      <c r="AZ25" s="29"/>
      <c r="BA25" s="29"/>
      <c r="BB25" s="29"/>
      <c r="BC25" s="29"/>
      <c r="BD25" s="29"/>
      <c r="BE25" s="29"/>
      <c r="BF25" s="29"/>
      <c r="BG25" s="29"/>
      <c r="BH25" s="29"/>
      <c r="BI25" s="29"/>
      <c r="BJ25" s="29"/>
      <c r="BK25" s="29"/>
      <c r="BL25" s="29"/>
      <c r="BM25" s="29"/>
      <c r="BN25" s="29"/>
      <c r="BO25" s="29">
        <v>25882</v>
      </c>
      <c r="BP25" s="29">
        <v>0</v>
      </c>
      <c r="BQ25" s="29"/>
      <c r="BR25" s="29"/>
      <c r="BS25" s="29"/>
      <c r="BT25" s="29">
        <v>6392.4</v>
      </c>
      <c r="BU25" s="29">
        <v>6761.4</v>
      </c>
      <c r="BV25" s="29">
        <v>0</v>
      </c>
      <c r="BW25" s="29"/>
      <c r="BX25" s="29"/>
      <c r="BY25" s="29"/>
      <c r="BZ25" s="29">
        <v>12097.800000000001</v>
      </c>
      <c r="CA25" s="29">
        <v>12097.7</v>
      </c>
      <c r="CB25" s="29">
        <v>12097.744790000001</v>
      </c>
      <c r="CC25" s="29"/>
      <c r="CD25" s="29">
        <v>10773</v>
      </c>
      <c r="CE25" s="29">
        <v>0</v>
      </c>
      <c r="CF25" s="29"/>
      <c r="CG25" s="29"/>
      <c r="CH25" s="29"/>
      <c r="CI25" s="29"/>
      <c r="CJ25" s="29"/>
      <c r="CK25" s="29"/>
      <c r="CL25" s="29"/>
      <c r="CM25" s="29"/>
      <c r="CN25" s="29"/>
      <c r="CO25" s="29"/>
      <c r="CP25" s="29"/>
      <c r="CQ25" s="29"/>
      <c r="CR25" s="29">
        <v>199.3</v>
      </c>
      <c r="CS25" s="29">
        <v>199.3</v>
      </c>
      <c r="CT25" s="29">
        <v>0</v>
      </c>
      <c r="CU25" s="29"/>
      <c r="CV25" s="29"/>
      <c r="CW25" s="29"/>
      <c r="CX25" s="29">
        <v>5457.6</v>
      </c>
      <c r="CY25" s="29"/>
      <c r="CZ25" s="29"/>
      <c r="DA25" s="29"/>
      <c r="DB25" s="29"/>
      <c r="DC25" s="29"/>
      <c r="DD25" s="29"/>
      <c r="DE25" s="29"/>
      <c r="DF25" s="29"/>
      <c r="DG25" s="29"/>
      <c r="DH25" s="29"/>
      <c r="DI25" s="29"/>
      <c r="DJ25" s="29"/>
      <c r="DK25" s="29">
        <v>0</v>
      </c>
      <c r="DL25" s="29">
        <v>0</v>
      </c>
      <c r="DM25" s="29">
        <v>12960</v>
      </c>
      <c r="DN25" s="29">
        <v>12960</v>
      </c>
      <c r="DO25" s="29">
        <v>0</v>
      </c>
      <c r="DP25" s="29">
        <v>200</v>
      </c>
      <c r="DQ25" s="29">
        <v>200</v>
      </c>
      <c r="DR25" s="29">
        <v>0</v>
      </c>
      <c r="DS25" s="29"/>
      <c r="DT25" s="29">
        <v>1178.8</v>
      </c>
      <c r="DU25" s="29">
        <v>0</v>
      </c>
      <c r="DV25" s="29"/>
      <c r="DW25" s="29"/>
      <c r="DX25" s="29"/>
      <c r="DY25" s="29"/>
      <c r="DZ25" s="29">
        <v>150</v>
      </c>
      <c r="EA25" s="29">
        <v>150</v>
      </c>
      <c r="EB25" s="29"/>
      <c r="EC25" s="29">
        <v>23840.2</v>
      </c>
      <c r="ED25" s="29">
        <v>16261.5</v>
      </c>
      <c r="EE25" s="29"/>
      <c r="EF25" s="29"/>
      <c r="EG25" s="29"/>
      <c r="EH25" s="29"/>
      <c r="EI25" s="29">
        <v>3660</v>
      </c>
      <c r="EJ25" s="29">
        <v>0</v>
      </c>
      <c r="EK25" s="29"/>
      <c r="EL25" s="29"/>
      <c r="EM25" s="29"/>
      <c r="EN25" s="29"/>
      <c r="EO25" s="29"/>
      <c r="EP25" s="29"/>
      <c r="EQ25" s="29">
        <v>0</v>
      </c>
      <c r="ER25" s="29">
        <v>0</v>
      </c>
      <c r="ES25" s="29">
        <v>0</v>
      </c>
      <c r="ET25" s="29"/>
      <c r="EU25" s="29">
        <v>74473.399999999994</v>
      </c>
      <c r="EV25" s="29">
        <v>7226.9303</v>
      </c>
      <c r="EW25" s="29"/>
      <c r="EX25" s="29"/>
      <c r="EY25" s="29"/>
      <c r="EZ25" s="29"/>
      <c r="FA25" s="29"/>
      <c r="FB25" s="29"/>
      <c r="FC25" s="29"/>
      <c r="FD25" s="29"/>
      <c r="FE25" s="29"/>
      <c r="FF25" s="29"/>
      <c r="FG25" s="29">
        <v>508.1</v>
      </c>
      <c r="FH25" s="29"/>
      <c r="FI25" s="29"/>
      <c r="FJ25" s="29"/>
      <c r="FK25" s="29"/>
      <c r="FL25" s="29">
        <v>10641.7</v>
      </c>
      <c r="FM25" s="29">
        <v>10641.7</v>
      </c>
      <c r="FN25" s="29">
        <v>4980.9254199999996</v>
      </c>
      <c r="FO25" s="29"/>
      <c r="FP25" s="29">
        <v>6139.7</v>
      </c>
      <c r="FQ25" s="29">
        <v>0</v>
      </c>
      <c r="FR25" s="29"/>
      <c r="FS25" s="29"/>
      <c r="FT25" s="29"/>
      <c r="FU25" s="29"/>
      <c r="FV25" s="29"/>
      <c r="FW25" s="29"/>
      <c r="FX25" s="29"/>
      <c r="FY25" s="29"/>
      <c r="FZ25" s="29"/>
      <c r="GA25" s="29"/>
      <c r="GB25" s="29"/>
      <c r="GC25" s="29"/>
      <c r="GD25" s="29">
        <v>1436</v>
      </c>
      <c r="GE25" s="29">
        <v>1905.5</v>
      </c>
      <c r="GF25" s="29"/>
      <c r="GG25" s="29"/>
      <c r="GH25" s="29">
        <v>0</v>
      </c>
      <c r="GI25" s="29">
        <v>0</v>
      </c>
      <c r="GJ25" s="29"/>
      <c r="GK25" s="29"/>
      <c r="GL25" s="29"/>
      <c r="GM25" s="29"/>
      <c r="GN25" s="29"/>
      <c r="GO25" s="29"/>
      <c r="GP25" s="29">
        <v>1039.3000000000002</v>
      </c>
      <c r="GQ25" s="29">
        <v>1039.3</v>
      </c>
      <c r="GR25" s="29">
        <v>1039.2929300000001</v>
      </c>
      <c r="GS25" s="29">
        <v>7757.2</v>
      </c>
      <c r="GT25" s="29">
        <v>7757.2</v>
      </c>
      <c r="GU25" s="29">
        <v>7757.2</v>
      </c>
    </row>
    <row r="26" spans="1:203" ht="14">
      <c r="A26" s="33">
        <v>20</v>
      </c>
      <c r="B26" s="34" t="s">
        <v>43</v>
      </c>
      <c r="C26" s="29">
        <f t="shared" si="9"/>
        <v>47037.9</v>
      </c>
      <c r="D26" s="29">
        <f t="shared" si="10"/>
        <v>90020.699999999983</v>
      </c>
      <c r="E26" s="29">
        <f t="shared" si="11"/>
        <v>24956.013889999995</v>
      </c>
      <c r="F26" s="29">
        <v>266.5</v>
      </c>
      <c r="G26" s="29">
        <v>266.5</v>
      </c>
      <c r="H26" s="29">
        <v>0</v>
      </c>
      <c r="I26" s="29">
        <v>7745.8</v>
      </c>
      <c r="J26" s="29">
        <v>8918.5</v>
      </c>
      <c r="K26" s="29">
        <v>0</v>
      </c>
      <c r="L26" s="29">
        <v>13003.3</v>
      </c>
      <c r="M26" s="29">
        <v>11830.6</v>
      </c>
      <c r="N26" s="29">
        <v>6882.6409999999996</v>
      </c>
      <c r="O26" s="29">
        <v>2460.1</v>
      </c>
      <c r="P26" s="29">
        <v>2460.1</v>
      </c>
      <c r="Q26" s="29">
        <v>246.96899999999999</v>
      </c>
      <c r="R26" s="29">
        <v>2698.4</v>
      </c>
      <c r="S26" s="29">
        <v>2698.4</v>
      </c>
      <c r="T26" s="29">
        <v>2070.0436599999998</v>
      </c>
      <c r="U26" s="29"/>
      <c r="V26" s="29"/>
      <c r="W26" s="29"/>
      <c r="X26" s="42"/>
      <c r="Y26" s="29"/>
      <c r="Z26" s="29"/>
      <c r="AA26" s="29"/>
      <c r="AB26" s="29"/>
      <c r="AC26" s="29"/>
      <c r="AD26" s="29"/>
      <c r="AE26" s="29"/>
      <c r="AF26" s="29"/>
      <c r="AG26" s="29"/>
      <c r="AH26" s="29"/>
      <c r="AI26" s="29"/>
      <c r="AJ26" s="29"/>
      <c r="AK26" s="29"/>
      <c r="AL26" s="29"/>
      <c r="AM26" s="29"/>
      <c r="AN26" s="29"/>
      <c r="AO26" s="29"/>
      <c r="AP26" s="29"/>
      <c r="AQ26" s="29"/>
      <c r="AR26" s="29"/>
      <c r="AS26" s="29"/>
      <c r="AT26" s="29">
        <v>2366.3000000000002</v>
      </c>
      <c r="AU26" s="29"/>
      <c r="AV26" s="29"/>
      <c r="AW26" s="29"/>
      <c r="AX26" s="29"/>
      <c r="AY26" s="29"/>
      <c r="AZ26" s="29"/>
      <c r="BA26" s="29"/>
      <c r="BB26" s="29"/>
      <c r="BC26" s="29"/>
      <c r="BD26" s="29"/>
      <c r="BE26" s="29"/>
      <c r="BF26" s="29"/>
      <c r="BG26" s="29"/>
      <c r="BH26" s="29"/>
      <c r="BI26" s="29"/>
      <c r="BJ26" s="29"/>
      <c r="BK26" s="29"/>
      <c r="BL26" s="29"/>
      <c r="BM26" s="29"/>
      <c r="BN26" s="29"/>
      <c r="BO26" s="29">
        <v>8765</v>
      </c>
      <c r="BP26" s="29">
        <v>0</v>
      </c>
      <c r="BQ26" s="29"/>
      <c r="BR26" s="29"/>
      <c r="BS26" s="29"/>
      <c r="BT26" s="29">
        <v>3363.6</v>
      </c>
      <c r="BU26" s="29">
        <v>3557.7</v>
      </c>
      <c r="BV26" s="29">
        <v>0</v>
      </c>
      <c r="BW26" s="29"/>
      <c r="BX26" s="29"/>
      <c r="BY26" s="29"/>
      <c r="BZ26" s="29">
        <v>5463.0999999999995</v>
      </c>
      <c r="CA26" s="29">
        <v>5463.1</v>
      </c>
      <c r="CB26" s="29">
        <v>5463.0638499999995</v>
      </c>
      <c r="CC26" s="29"/>
      <c r="CD26" s="29">
        <v>8857.9</v>
      </c>
      <c r="CE26" s="29">
        <v>2465.0096399999998</v>
      </c>
      <c r="CF26" s="29"/>
      <c r="CG26" s="29"/>
      <c r="CH26" s="29"/>
      <c r="CI26" s="29"/>
      <c r="CJ26" s="29"/>
      <c r="CK26" s="29"/>
      <c r="CL26" s="29"/>
      <c r="CM26" s="29"/>
      <c r="CN26" s="29"/>
      <c r="CO26" s="29"/>
      <c r="CP26" s="29"/>
      <c r="CQ26" s="29"/>
      <c r="CR26" s="29"/>
      <c r="CS26" s="29">
        <v>0</v>
      </c>
      <c r="CT26" s="29">
        <v>0</v>
      </c>
      <c r="CU26" s="29"/>
      <c r="CV26" s="29"/>
      <c r="CW26" s="29"/>
      <c r="CX26" s="29"/>
      <c r="CY26" s="29"/>
      <c r="CZ26" s="29"/>
      <c r="DA26" s="29"/>
      <c r="DB26" s="29"/>
      <c r="DC26" s="29"/>
      <c r="DD26" s="29"/>
      <c r="DE26" s="29"/>
      <c r="DF26" s="29"/>
      <c r="DG26" s="29"/>
      <c r="DH26" s="29"/>
      <c r="DI26" s="29"/>
      <c r="DJ26" s="29"/>
      <c r="DK26" s="29">
        <v>0</v>
      </c>
      <c r="DL26" s="29">
        <v>0</v>
      </c>
      <c r="DM26" s="29"/>
      <c r="DN26" s="29">
        <v>0</v>
      </c>
      <c r="DO26" s="29"/>
      <c r="DP26" s="29">
        <v>220</v>
      </c>
      <c r="DQ26" s="29">
        <v>220</v>
      </c>
      <c r="DR26" s="29">
        <v>0</v>
      </c>
      <c r="DS26" s="29"/>
      <c r="DT26" s="29">
        <v>1710.5</v>
      </c>
      <c r="DU26" s="29">
        <v>0</v>
      </c>
      <c r="DV26" s="29"/>
      <c r="DW26" s="29"/>
      <c r="DX26" s="29"/>
      <c r="DY26" s="29"/>
      <c r="DZ26" s="29">
        <v>225</v>
      </c>
      <c r="EA26" s="29">
        <v>225</v>
      </c>
      <c r="EB26" s="29"/>
      <c r="EC26" s="29">
        <v>20863.099999999999</v>
      </c>
      <c r="ED26" s="29"/>
      <c r="EE26" s="29"/>
      <c r="EF26" s="29"/>
      <c r="EG26" s="29"/>
      <c r="EH26" s="29"/>
      <c r="EI26" s="29">
        <v>0</v>
      </c>
      <c r="EJ26" s="29">
        <v>0</v>
      </c>
      <c r="EK26" s="29"/>
      <c r="EL26" s="29"/>
      <c r="EM26" s="29"/>
      <c r="EN26" s="29"/>
      <c r="EO26" s="29"/>
      <c r="EP26" s="29"/>
      <c r="EQ26" s="29">
        <v>0</v>
      </c>
      <c r="ER26" s="29">
        <v>0</v>
      </c>
      <c r="ES26" s="29">
        <v>0</v>
      </c>
      <c r="ET26" s="29"/>
      <c r="EU26" s="29">
        <v>0</v>
      </c>
      <c r="EV26" s="29">
        <v>0</v>
      </c>
      <c r="EW26" s="29"/>
      <c r="EX26" s="29"/>
      <c r="EY26" s="29"/>
      <c r="EZ26" s="29"/>
      <c r="FA26" s="29"/>
      <c r="FB26" s="29"/>
      <c r="FC26" s="29"/>
      <c r="FD26" s="29"/>
      <c r="FE26" s="29"/>
      <c r="FF26" s="29"/>
      <c r="FG26" s="29">
        <v>0</v>
      </c>
      <c r="FH26" s="29"/>
      <c r="FI26" s="29"/>
      <c r="FJ26" s="29"/>
      <c r="FK26" s="29"/>
      <c r="FL26" s="29">
        <v>6506.1</v>
      </c>
      <c r="FM26" s="29">
        <v>6506.1</v>
      </c>
      <c r="FN26" s="29">
        <v>2633.85745</v>
      </c>
      <c r="FO26" s="29"/>
      <c r="FP26" s="29"/>
      <c r="FQ26" s="29"/>
      <c r="FR26" s="29"/>
      <c r="FS26" s="29"/>
      <c r="FT26" s="29"/>
      <c r="FU26" s="29"/>
      <c r="FV26" s="29"/>
      <c r="FW26" s="29"/>
      <c r="FX26" s="29"/>
      <c r="FY26" s="29"/>
      <c r="FZ26" s="29"/>
      <c r="GA26" s="29"/>
      <c r="GB26" s="29"/>
      <c r="GC26" s="29"/>
      <c r="GD26" s="29">
        <v>2.8</v>
      </c>
      <c r="GE26" s="29">
        <v>3.7</v>
      </c>
      <c r="GF26" s="29"/>
      <c r="GG26" s="29"/>
      <c r="GH26" s="29">
        <v>0</v>
      </c>
      <c r="GI26" s="29">
        <v>0</v>
      </c>
      <c r="GJ26" s="29"/>
      <c r="GK26" s="29"/>
      <c r="GL26" s="29"/>
      <c r="GM26" s="29"/>
      <c r="GN26" s="29"/>
      <c r="GO26" s="29"/>
      <c r="GP26" s="29">
        <v>1211.3</v>
      </c>
      <c r="GQ26" s="29">
        <v>1211.3</v>
      </c>
      <c r="GR26" s="29">
        <v>872.52929000000006</v>
      </c>
      <c r="GS26" s="29">
        <v>4096.8999999999996</v>
      </c>
      <c r="GT26" s="29">
        <v>4096.8999999999996</v>
      </c>
      <c r="GU26" s="29">
        <v>4096.8999999999996</v>
      </c>
    </row>
    <row r="27" spans="1:203" ht="12.75" customHeight="1">
      <c r="A27" s="33">
        <v>21</v>
      </c>
      <c r="B27" s="34" t="s">
        <v>44</v>
      </c>
      <c r="C27" s="29">
        <f t="shared" si="9"/>
        <v>100535.29999999999</v>
      </c>
      <c r="D27" s="29">
        <f t="shared" si="10"/>
        <v>204515</v>
      </c>
      <c r="E27" s="29">
        <f t="shared" si="11"/>
        <v>31783.3907</v>
      </c>
      <c r="F27" s="29">
        <v>302.2</v>
      </c>
      <c r="G27" s="29">
        <v>302.2</v>
      </c>
      <c r="H27" s="29">
        <v>0</v>
      </c>
      <c r="I27" s="29">
        <v>4417</v>
      </c>
      <c r="J27" s="29">
        <v>4417</v>
      </c>
      <c r="K27" s="29">
        <v>0</v>
      </c>
      <c r="L27" s="29">
        <v>9681.9</v>
      </c>
      <c r="M27" s="29">
        <v>9681.9</v>
      </c>
      <c r="N27" s="29">
        <v>4888.3500000000004</v>
      </c>
      <c r="O27" s="29">
        <v>3910.7</v>
      </c>
      <c r="P27" s="29">
        <v>3910.7</v>
      </c>
      <c r="Q27" s="29">
        <v>0</v>
      </c>
      <c r="R27" s="29">
        <v>2542.9</v>
      </c>
      <c r="S27" s="29">
        <v>2542.9</v>
      </c>
      <c r="T27" s="29">
        <v>2273.2710000000002</v>
      </c>
      <c r="U27" s="29"/>
      <c r="V27" s="29"/>
      <c r="W27" s="29"/>
      <c r="X27" s="42"/>
      <c r="Y27" s="29"/>
      <c r="Z27" s="29"/>
      <c r="AA27" s="29"/>
      <c r="AB27" s="29"/>
      <c r="AC27" s="29"/>
      <c r="AD27" s="29"/>
      <c r="AE27" s="29"/>
      <c r="AF27" s="29"/>
      <c r="AG27" s="29"/>
      <c r="AH27" s="29"/>
      <c r="AI27" s="29"/>
      <c r="AJ27" s="29"/>
      <c r="AK27" s="29"/>
      <c r="AL27" s="29"/>
      <c r="AM27" s="29"/>
      <c r="AN27" s="29"/>
      <c r="AO27" s="29"/>
      <c r="AP27" s="29"/>
      <c r="AQ27" s="29"/>
      <c r="AR27" s="29"/>
      <c r="AS27" s="29"/>
      <c r="AT27" s="29">
        <v>7950.2</v>
      </c>
      <c r="AU27" s="29"/>
      <c r="AV27" s="29"/>
      <c r="AW27" s="29">
        <v>15468</v>
      </c>
      <c r="AX27" s="29">
        <v>5047.2</v>
      </c>
      <c r="AY27" s="29"/>
      <c r="AZ27" s="29">
        <v>43888.5</v>
      </c>
      <c r="BA27" s="29"/>
      <c r="BB27" s="29"/>
      <c r="BC27" s="29"/>
      <c r="BD27" s="29"/>
      <c r="BE27" s="29"/>
      <c r="BF27" s="29"/>
      <c r="BG27" s="29"/>
      <c r="BH27" s="29"/>
      <c r="BI27" s="29"/>
      <c r="BJ27" s="29"/>
      <c r="BK27" s="29"/>
      <c r="BL27" s="29"/>
      <c r="BM27" s="29"/>
      <c r="BN27" s="29"/>
      <c r="BO27" s="29">
        <v>8347</v>
      </c>
      <c r="BP27" s="29">
        <v>0</v>
      </c>
      <c r="BQ27" s="29"/>
      <c r="BR27" s="29"/>
      <c r="BS27" s="29"/>
      <c r="BT27" s="29">
        <v>3090.2999999999997</v>
      </c>
      <c r="BU27" s="29">
        <v>3268.7</v>
      </c>
      <c r="BV27" s="29">
        <v>0</v>
      </c>
      <c r="BW27" s="29"/>
      <c r="BX27" s="29"/>
      <c r="BY27" s="29"/>
      <c r="BZ27" s="29">
        <v>8194.5</v>
      </c>
      <c r="CA27" s="29">
        <v>8194.6</v>
      </c>
      <c r="CB27" s="29">
        <v>8194.5957699999999</v>
      </c>
      <c r="CC27" s="29"/>
      <c r="CD27" s="29">
        <v>20725.7</v>
      </c>
      <c r="CE27" s="29">
        <v>1079.53</v>
      </c>
      <c r="CF27" s="29"/>
      <c r="CG27" s="29"/>
      <c r="CH27" s="29"/>
      <c r="CI27" s="29"/>
      <c r="CJ27" s="29"/>
      <c r="CK27" s="29"/>
      <c r="CL27" s="29"/>
      <c r="CM27" s="29"/>
      <c r="CN27" s="29"/>
      <c r="CO27" s="29"/>
      <c r="CP27" s="29"/>
      <c r="CQ27" s="29"/>
      <c r="CR27" s="29"/>
      <c r="CS27" s="29">
        <v>0</v>
      </c>
      <c r="CT27" s="29">
        <v>0</v>
      </c>
      <c r="CU27" s="29"/>
      <c r="CV27" s="29"/>
      <c r="CW27" s="29"/>
      <c r="CX27" s="29"/>
      <c r="CY27" s="29"/>
      <c r="CZ27" s="29"/>
      <c r="DA27" s="29"/>
      <c r="DB27" s="29"/>
      <c r="DC27" s="29"/>
      <c r="DD27" s="29"/>
      <c r="DE27" s="29"/>
      <c r="DF27" s="29"/>
      <c r="DG27" s="29"/>
      <c r="DH27" s="29"/>
      <c r="DI27" s="29"/>
      <c r="DJ27" s="29"/>
      <c r="DK27" s="29">
        <v>0</v>
      </c>
      <c r="DL27" s="29">
        <v>0</v>
      </c>
      <c r="DM27" s="29">
        <v>3348.6</v>
      </c>
      <c r="DN27" s="29">
        <v>3348.6</v>
      </c>
      <c r="DO27" s="29">
        <v>0</v>
      </c>
      <c r="DP27" s="29">
        <v>173</v>
      </c>
      <c r="DQ27" s="29">
        <v>173</v>
      </c>
      <c r="DR27" s="29">
        <v>173</v>
      </c>
      <c r="DS27" s="29"/>
      <c r="DT27" s="29">
        <v>495</v>
      </c>
      <c r="DU27" s="29">
        <v>287.10000000000002</v>
      </c>
      <c r="DV27" s="29">
        <v>21857.9</v>
      </c>
      <c r="DW27" s="29">
        <v>21857.9</v>
      </c>
      <c r="DX27" s="29">
        <v>697</v>
      </c>
      <c r="DY27" s="29"/>
      <c r="DZ27" s="29">
        <v>150</v>
      </c>
      <c r="EA27" s="29">
        <v>150</v>
      </c>
      <c r="EB27" s="29"/>
      <c r="EC27" s="29"/>
      <c r="ED27" s="29"/>
      <c r="EE27" s="29"/>
      <c r="EF27" s="29"/>
      <c r="EG27" s="29"/>
      <c r="EH27" s="29"/>
      <c r="EI27" s="29">
        <v>0</v>
      </c>
      <c r="EJ27" s="29">
        <v>0</v>
      </c>
      <c r="EK27" s="29"/>
      <c r="EL27" s="29"/>
      <c r="EM27" s="29"/>
      <c r="EN27" s="29"/>
      <c r="EO27" s="29"/>
      <c r="EP27" s="29"/>
      <c r="EQ27" s="29">
        <v>31899.9</v>
      </c>
      <c r="ER27" s="29">
        <v>31899.9</v>
      </c>
      <c r="ES27" s="29">
        <v>1910.08995</v>
      </c>
      <c r="ET27" s="29"/>
      <c r="EU27" s="29">
        <v>3766.8</v>
      </c>
      <c r="EV27" s="29">
        <v>0</v>
      </c>
      <c r="EW27" s="29"/>
      <c r="EX27" s="29"/>
      <c r="EY27" s="29"/>
      <c r="EZ27" s="29"/>
      <c r="FA27" s="29"/>
      <c r="FB27" s="29"/>
      <c r="FC27" s="29"/>
      <c r="FD27" s="29"/>
      <c r="FE27" s="29"/>
      <c r="FF27" s="29"/>
      <c r="FG27" s="29">
        <v>312.60000000000002</v>
      </c>
      <c r="FH27" s="29"/>
      <c r="FI27" s="29"/>
      <c r="FJ27" s="29"/>
      <c r="FK27" s="29"/>
      <c r="FL27" s="29">
        <v>5761.6</v>
      </c>
      <c r="FM27" s="29">
        <v>5761.6</v>
      </c>
      <c r="FN27" s="29">
        <v>2279.3484699999999</v>
      </c>
      <c r="FO27" s="29"/>
      <c r="FP27" s="29"/>
      <c r="FQ27" s="29"/>
      <c r="FR27" s="29"/>
      <c r="FS27" s="29"/>
      <c r="FT27" s="29"/>
      <c r="FU27" s="29"/>
      <c r="FV27" s="29"/>
      <c r="FW27" s="29"/>
      <c r="FX27" s="29"/>
      <c r="FY27" s="29"/>
      <c r="FZ27" s="29"/>
      <c r="GA27" s="29"/>
      <c r="GB27" s="29"/>
      <c r="GC27" s="29"/>
      <c r="GD27" s="29">
        <v>341.9</v>
      </c>
      <c r="GE27" s="29">
        <v>453.7</v>
      </c>
      <c r="GF27" s="29"/>
      <c r="GG27" s="29"/>
      <c r="GH27" s="29">
        <v>2585.6</v>
      </c>
      <c r="GI27" s="29">
        <v>0</v>
      </c>
      <c r="GJ27" s="29"/>
      <c r="GK27" s="29"/>
      <c r="GL27" s="29"/>
      <c r="GM27" s="29"/>
      <c r="GN27" s="29"/>
      <c r="GO27" s="29"/>
      <c r="GP27" s="29">
        <v>1280.5</v>
      </c>
      <c r="GQ27" s="29">
        <v>1280.5</v>
      </c>
      <c r="GR27" s="29">
        <v>1071.50551</v>
      </c>
      <c r="GS27" s="29">
        <v>3732.4</v>
      </c>
      <c r="GT27" s="29">
        <v>3732.4</v>
      </c>
      <c r="GU27" s="29">
        <v>3732.4</v>
      </c>
    </row>
    <row r="28" spans="1:203" ht="21.75" customHeight="1">
      <c r="A28" s="33"/>
      <c r="B28" s="34" t="s">
        <v>129</v>
      </c>
      <c r="C28" s="43">
        <f t="shared" ref="C28" si="12">SUM(C29:C33)</f>
        <v>4456691.1030000001</v>
      </c>
      <c r="D28" s="43">
        <f t="shared" ref="D28" si="13">SUM(D29:D33)</f>
        <v>6480168.2999999998</v>
      </c>
      <c r="E28" s="43">
        <f t="shared" ref="E28" si="14">SUM(E29:E33)</f>
        <v>1150220.89487</v>
      </c>
      <c r="F28" s="43">
        <f t="shared" ref="F28:GS28" si="15">SUM(F29:F33)</f>
        <v>56683.903000000006</v>
      </c>
      <c r="G28" s="43">
        <f t="shared" si="15"/>
        <v>56683.9</v>
      </c>
      <c r="H28" s="43">
        <f t="shared" si="15"/>
        <v>8103</v>
      </c>
      <c r="I28" s="43">
        <f t="shared" si="15"/>
        <v>0</v>
      </c>
      <c r="J28" s="43">
        <f t="shared" si="15"/>
        <v>0</v>
      </c>
      <c r="K28" s="43">
        <f t="shared" si="15"/>
        <v>0</v>
      </c>
      <c r="L28" s="43">
        <f t="shared" si="15"/>
        <v>0</v>
      </c>
      <c r="M28" s="43">
        <f t="shared" si="15"/>
        <v>0</v>
      </c>
      <c r="N28" s="43">
        <f t="shared" si="15"/>
        <v>0</v>
      </c>
      <c r="O28" s="43">
        <f t="shared" si="15"/>
        <v>0</v>
      </c>
      <c r="P28" s="43">
        <f t="shared" si="15"/>
        <v>0</v>
      </c>
      <c r="Q28" s="43">
        <f t="shared" si="15"/>
        <v>0</v>
      </c>
      <c r="R28" s="43">
        <f t="shared" si="15"/>
        <v>0</v>
      </c>
      <c r="S28" s="43">
        <f t="shared" si="15"/>
        <v>0</v>
      </c>
      <c r="T28" s="43">
        <f t="shared" si="15"/>
        <v>0</v>
      </c>
      <c r="U28" s="43">
        <f t="shared" si="15"/>
        <v>100000</v>
      </c>
      <c r="V28" s="43">
        <f t="shared" si="15"/>
        <v>117781.4</v>
      </c>
      <c r="W28" s="43">
        <f t="shared" si="15"/>
        <v>6427.5029999999997</v>
      </c>
      <c r="X28" s="43">
        <f t="shared" si="15"/>
        <v>535320</v>
      </c>
      <c r="Y28" s="43">
        <f t="shared" si="15"/>
        <v>448544.6</v>
      </c>
      <c r="Z28" s="43">
        <f t="shared" si="15"/>
        <v>4109.3999999999996</v>
      </c>
      <c r="AA28" s="43">
        <f t="shared" si="15"/>
        <v>110000.00000000001</v>
      </c>
      <c r="AB28" s="43">
        <f t="shared" si="15"/>
        <v>92218.6</v>
      </c>
      <c r="AC28" s="43">
        <f t="shared" si="15"/>
        <v>0</v>
      </c>
      <c r="AD28" s="43">
        <f t="shared" si="15"/>
        <v>37216.800000000003</v>
      </c>
      <c r="AE28" s="43">
        <f t="shared" si="15"/>
        <v>37216.800000000003</v>
      </c>
      <c r="AF28" s="43">
        <f t="shared" si="15"/>
        <v>18622</v>
      </c>
      <c r="AG28" s="43">
        <f t="shared" si="15"/>
        <v>0</v>
      </c>
      <c r="AH28" s="43">
        <f t="shared" si="15"/>
        <v>424083</v>
      </c>
      <c r="AI28" s="43">
        <f t="shared" si="15"/>
        <v>92981.1</v>
      </c>
      <c r="AJ28" s="43">
        <f t="shared" si="15"/>
        <v>0</v>
      </c>
      <c r="AK28" s="43">
        <f t="shared" si="15"/>
        <v>40700.400000000001</v>
      </c>
      <c r="AL28" s="43">
        <f t="shared" si="15"/>
        <v>0</v>
      </c>
      <c r="AM28" s="43">
        <f t="shared" si="15"/>
        <v>2170.8000000000002</v>
      </c>
      <c r="AN28" s="43">
        <f t="shared" si="15"/>
        <v>2170.8000000000002</v>
      </c>
      <c r="AO28" s="43">
        <f t="shared" si="15"/>
        <v>0</v>
      </c>
      <c r="AP28" s="43">
        <f t="shared" si="15"/>
        <v>58941.1</v>
      </c>
      <c r="AQ28" s="43">
        <f t="shared" si="15"/>
        <v>58941.1</v>
      </c>
      <c r="AR28" s="43">
        <f t="shared" si="15"/>
        <v>0</v>
      </c>
      <c r="AS28" s="43">
        <f t="shared" si="15"/>
        <v>0</v>
      </c>
      <c r="AT28" s="43">
        <f t="shared" si="15"/>
        <v>0</v>
      </c>
      <c r="AU28" s="43">
        <f t="shared" si="15"/>
        <v>0</v>
      </c>
      <c r="AV28" s="43">
        <f t="shared" si="15"/>
        <v>34428.9</v>
      </c>
      <c r="AW28" s="43">
        <f t="shared" si="15"/>
        <v>34428.800000000003</v>
      </c>
      <c r="AX28" s="43">
        <f t="shared" si="15"/>
        <v>0</v>
      </c>
      <c r="AY28" s="43">
        <f t="shared" si="15"/>
        <v>77279.7</v>
      </c>
      <c r="AZ28" s="43">
        <f t="shared" si="15"/>
        <v>77279.7</v>
      </c>
      <c r="BA28" s="43">
        <f t="shared" si="15"/>
        <v>32605.9</v>
      </c>
      <c r="BB28" s="43">
        <f t="shared" si="15"/>
        <v>131517.70000000001</v>
      </c>
      <c r="BC28" s="43">
        <f t="shared" si="15"/>
        <v>129712.1</v>
      </c>
      <c r="BD28" s="43">
        <f t="shared" si="15"/>
        <v>0</v>
      </c>
      <c r="BE28" s="43">
        <f t="shared" si="15"/>
        <v>0</v>
      </c>
      <c r="BF28" s="43">
        <f t="shared" si="15"/>
        <v>0</v>
      </c>
      <c r="BG28" s="43">
        <f t="shared" si="15"/>
        <v>0</v>
      </c>
      <c r="BH28" s="43">
        <f t="shared" si="15"/>
        <v>120000</v>
      </c>
      <c r="BI28" s="43">
        <f t="shared" si="15"/>
        <v>120000</v>
      </c>
      <c r="BJ28" s="43">
        <f t="shared" si="15"/>
        <v>0</v>
      </c>
      <c r="BK28" s="43">
        <f t="shared" si="15"/>
        <v>0</v>
      </c>
      <c r="BL28" s="43">
        <f t="shared" si="15"/>
        <v>0</v>
      </c>
      <c r="BM28" s="43">
        <f t="shared" si="15"/>
        <v>0</v>
      </c>
      <c r="BN28" s="43">
        <f t="shared" si="15"/>
        <v>0</v>
      </c>
      <c r="BO28" s="43">
        <f t="shared" si="15"/>
        <v>603238</v>
      </c>
      <c r="BP28" s="43">
        <f t="shared" si="15"/>
        <v>3891.7</v>
      </c>
      <c r="BQ28" s="43">
        <f t="shared" si="15"/>
        <v>0</v>
      </c>
      <c r="BR28" s="43">
        <f t="shared" si="15"/>
        <v>23445.3</v>
      </c>
      <c r="BS28" s="43">
        <f t="shared" si="15"/>
        <v>2726.2</v>
      </c>
      <c r="BT28" s="43">
        <f t="shared" si="15"/>
        <v>205391.5</v>
      </c>
      <c r="BU28" s="43">
        <f t="shared" si="15"/>
        <v>217246.4</v>
      </c>
      <c r="BV28" s="43">
        <f t="shared" si="15"/>
        <v>6147.1496100000004</v>
      </c>
      <c r="BW28" s="43">
        <f t="shared" si="15"/>
        <v>14088.5</v>
      </c>
      <c r="BX28" s="43">
        <f t="shared" si="15"/>
        <v>62201.8</v>
      </c>
      <c r="BY28" s="43">
        <f t="shared" si="15"/>
        <v>0</v>
      </c>
      <c r="BZ28" s="43">
        <f t="shared" si="15"/>
        <v>187601.6</v>
      </c>
      <c r="CA28" s="43">
        <f t="shared" si="15"/>
        <v>187601.6</v>
      </c>
      <c r="CB28" s="43">
        <f t="shared" si="15"/>
        <v>187601.61253999997</v>
      </c>
      <c r="CC28" s="43">
        <f t="shared" si="15"/>
        <v>0</v>
      </c>
      <c r="CD28" s="43">
        <f t="shared" si="15"/>
        <v>26851.4</v>
      </c>
      <c r="CE28" s="43">
        <f t="shared" si="15"/>
        <v>0</v>
      </c>
      <c r="CF28" s="43">
        <f t="shared" si="15"/>
        <v>766009</v>
      </c>
      <c r="CG28" s="43">
        <f t="shared" si="15"/>
        <v>766009</v>
      </c>
      <c r="CH28" s="43">
        <f t="shared" si="15"/>
        <v>31153.4</v>
      </c>
      <c r="CI28" s="43">
        <f t="shared" si="15"/>
        <v>0</v>
      </c>
      <c r="CJ28" s="43">
        <f t="shared" si="15"/>
        <v>0</v>
      </c>
      <c r="CK28" s="43">
        <f t="shared" si="15"/>
        <v>0</v>
      </c>
      <c r="CL28" s="43">
        <f t="shared" si="15"/>
        <v>248860.6</v>
      </c>
      <c r="CM28" s="43">
        <f t="shared" si="15"/>
        <v>36408.199999999997</v>
      </c>
      <c r="CN28" s="43">
        <f t="shared" si="15"/>
        <v>0</v>
      </c>
      <c r="CO28" s="43">
        <f t="shared" si="15"/>
        <v>610.79999999999995</v>
      </c>
      <c r="CP28" s="43">
        <f t="shared" si="15"/>
        <v>67367</v>
      </c>
      <c r="CQ28" s="43">
        <f t="shared" si="15"/>
        <v>0</v>
      </c>
      <c r="CR28" s="43">
        <f t="shared" si="15"/>
        <v>299</v>
      </c>
      <c r="CS28" s="43">
        <f t="shared" si="15"/>
        <v>299</v>
      </c>
      <c r="CT28" s="43">
        <f t="shared" si="15"/>
        <v>0</v>
      </c>
      <c r="CU28" s="43">
        <f t="shared" si="15"/>
        <v>0</v>
      </c>
      <c r="CV28" s="43">
        <f t="shared" si="15"/>
        <v>279.2</v>
      </c>
      <c r="CW28" s="43">
        <f t="shared" si="15"/>
        <v>279.2</v>
      </c>
      <c r="CX28" s="43">
        <f t="shared" si="15"/>
        <v>14568.3</v>
      </c>
      <c r="CY28" s="43">
        <f t="shared" si="15"/>
        <v>25800</v>
      </c>
      <c r="CZ28" s="43">
        <f t="shared" si="15"/>
        <v>0</v>
      </c>
      <c r="DA28" s="43">
        <f t="shared" si="15"/>
        <v>0</v>
      </c>
      <c r="DB28" s="43">
        <f t="shared" si="15"/>
        <v>0</v>
      </c>
      <c r="DC28" s="43">
        <f t="shared" si="15"/>
        <v>0</v>
      </c>
      <c r="DD28" s="43">
        <f t="shared" si="15"/>
        <v>1925.6</v>
      </c>
      <c r="DE28" s="43">
        <f t="shared" si="15"/>
        <v>1925.6</v>
      </c>
      <c r="DF28" s="43">
        <f t="shared" si="15"/>
        <v>0</v>
      </c>
      <c r="DG28" s="43">
        <f t="shared" si="15"/>
        <v>5000</v>
      </c>
      <c r="DH28" s="43">
        <f t="shared" si="15"/>
        <v>5000</v>
      </c>
      <c r="DI28" s="43">
        <f t="shared" si="15"/>
        <v>0</v>
      </c>
      <c r="DJ28" s="43">
        <f t="shared" si="15"/>
        <v>8676.4</v>
      </c>
      <c r="DK28" s="43">
        <f t="shared" si="15"/>
        <v>26130.6</v>
      </c>
      <c r="DL28" s="43">
        <f t="shared" si="15"/>
        <v>433.68700000000001</v>
      </c>
      <c r="DM28" s="43">
        <f t="shared" si="15"/>
        <v>0</v>
      </c>
      <c r="DN28" s="43">
        <f t="shared" si="15"/>
        <v>1489.9</v>
      </c>
      <c r="DO28" s="43">
        <f t="shared" si="15"/>
        <v>0</v>
      </c>
      <c r="DP28" s="43">
        <f t="shared" si="15"/>
        <v>384</v>
      </c>
      <c r="DQ28" s="43">
        <f t="shared" si="15"/>
        <v>384</v>
      </c>
      <c r="DR28" s="43">
        <f t="shared" si="15"/>
        <v>278</v>
      </c>
      <c r="DS28" s="43">
        <f t="shared" si="15"/>
        <v>0</v>
      </c>
      <c r="DT28" s="43">
        <f t="shared" si="15"/>
        <v>0</v>
      </c>
      <c r="DU28" s="43">
        <f t="shared" si="15"/>
        <v>0</v>
      </c>
      <c r="DV28" s="43">
        <f t="shared" si="15"/>
        <v>0</v>
      </c>
      <c r="DW28" s="43">
        <f t="shared" si="15"/>
        <v>0</v>
      </c>
      <c r="DX28" s="43">
        <f t="shared" si="15"/>
        <v>0</v>
      </c>
      <c r="DY28" s="43">
        <f t="shared" si="15"/>
        <v>0</v>
      </c>
      <c r="DZ28" s="43">
        <f t="shared" si="15"/>
        <v>0</v>
      </c>
      <c r="EA28" s="43">
        <f t="shared" si="15"/>
        <v>0</v>
      </c>
      <c r="EB28" s="43">
        <f t="shared" si="15"/>
        <v>0</v>
      </c>
      <c r="EC28" s="43">
        <f t="shared" si="15"/>
        <v>12980.1</v>
      </c>
      <c r="ED28" s="43">
        <f t="shared" si="15"/>
        <v>0</v>
      </c>
      <c r="EE28" s="43">
        <f t="shared" si="15"/>
        <v>0</v>
      </c>
      <c r="EF28" s="43">
        <f t="shared" si="15"/>
        <v>0</v>
      </c>
      <c r="EG28" s="43">
        <f t="shared" si="15"/>
        <v>0</v>
      </c>
      <c r="EH28" s="43">
        <f t="shared" si="15"/>
        <v>0</v>
      </c>
      <c r="EI28" s="43">
        <f>SUM(EI29:EI33)</f>
        <v>35689</v>
      </c>
      <c r="EJ28" s="43">
        <f>SUM(EJ29:EJ33)</f>
        <v>597.33348999999998</v>
      </c>
      <c r="EK28" s="43">
        <f t="shared" si="15"/>
        <v>10000</v>
      </c>
      <c r="EL28" s="43">
        <f t="shared" si="15"/>
        <v>10000</v>
      </c>
      <c r="EM28" s="43">
        <f t="shared" si="15"/>
        <v>0</v>
      </c>
      <c r="EN28" s="43">
        <f t="shared" si="15"/>
        <v>0</v>
      </c>
      <c r="EO28" s="43">
        <f t="shared" si="15"/>
        <v>20664</v>
      </c>
      <c r="EP28" s="43">
        <f t="shared" si="15"/>
        <v>1321.9</v>
      </c>
      <c r="EQ28" s="43">
        <f t="shared" si="15"/>
        <v>76030</v>
      </c>
      <c r="ER28" s="43">
        <f t="shared" si="15"/>
        <v>76030</v>
      </c>
      <c r="ES28" s="43">
        <f t="shared" si="15"/>
        <v>3233.86105</v>
      </c>
      <c r="ET28" s="43">
        <f t="shared" si="15"/>
        <v>0</v>
      </c>
      <c r="EU28" s="43">
        <f t="shared" si="15"/>
        <v>741240.29999999993</v>
      </c>
      <c r="EV28" s="43">
        <f t="shared" si="15"/>
        <v>12083.511060000001</v>
      </c>
      <c r="EW28" s="43">
        <f t="shared" si="15"/>
        <v>605300.69999999995</v>
      </c>
      <c r="EX28" s="43">
        <f t="shared" si="15"/>
        <v>718895.9</v>
      </c>
      <c r="EY28" s="43">
        <f t="shared" si="15"/>
        <v>101170.7</v>
      </c>
      <c r="EZ28" s="43">
        <f t="shared" si="15"/>
        <v>0</v>
      </c>
      <c r="FA28" s="43">
        <f t="shared" si="15"/>
        <v>0</v>
      </c>
      <c r="FB28" s="43">
        <f t="shared" si="15"/>
        <v>0</v>
      </c>
      <c r="FC28" s="43">
        <f t="shared" si="15"/>
        <v>0</v>
      </c>
      <c r="FD28" s="43">
        <f t="shared" si="15"/>
        <v>89349.1</v>
      </c>
      <c r="FE28" s="43">
        <f t="shared" si="15"/>
        <v>10000</v>
      </c>
      <c r="FF28" s="43">
        <f t="shared" si="15"/>
        <v>0</v>
      </c>
      <c r="FG28" s="43">
        <f t="shared" si="15"/>
        <v>7866.9000000000005</v>
      </c>
      <c r="FH28" s="43">
        <f t="shared" si="15"/>
        <v>0</v>
      </c>
      <c r="FI28" s="43">
        <f t="shared" si="15"/>
        <v>0</v>
      </c>
      <c r="FJ28" s="43">
        <f t="shared" si="15"/>
        <v>0</v>
      </c>
      <c r="FK28" s="43">
        <f t="shared" si="15"/>
        <v>0</v>
      </c>
      <c r="FL28" s="43">
        <f t="shared" si="15"/>
        <v>405036.20000000007</v>
      </c>
      <c r="FM28" s="43">
        <f t="shared" si="15"/>
        <v>405036.20000000007</v>
      </c>
      <c r="FN28" s="43">
        <f t="shared" si="15"/>
        <v>217128.03711999999</v>
      </c>
      <c r="FO28" s="43">
        <f t="shared" si="15"/>
        <v>0</v>
      </c>
      <c r="FP28" s="43">
        <f t="shared" si="15"/>
        <v>27628.6</v>
      </c>
      <c r="FQ28" s="43">
        <f t="shared" si="15"/>
        <v>1560.6</v>
      </c>
      <c r="FR28" s="43">
        <f t="shared" si="15"/>
        <v>50145.8</v>
      </c>
      <c r="FS28" s="43">
        <f t="shared" si="15"/>
        <v>50145.8</v>
      </c>
      <c r="FT28" s="43">
        <f t="shared" si="15"/>
        <v>0</v>
      </c>
      <c r="FU28" s="43">
        <f t="shared" si="15"/>
        <v>0</v>
      </c>
      <c r="FV28" s="43">
        <f t="shared" si="15"/>
        <v>0</v>
      </c>
      <c r="FW28" s="43">
        <f t="shared" si="15"/>
        <v>0</v>
      </c>
      <c r="FX28" s="43">
        <f t="shared" si="15"/>
        <v>0</v>
      </c>
      <c r="FY28" s="43">
        <f t="shared" si="15"/>
        <v>0</v>
      </c>
      <c r="FZ28" s="43">
        <f t="shared" si="15"/>
        <v>0</v>
      </c>
      <c r="GA28" s="43">
        <f t="shared" si="15"/>
        <v>521494</v>
      </c>
      <c r="GB28" s="43">
        <f t="shared" si="15"/>
        <v>521494</v>
      </c>
      <c r="GC28" s="43">
        <f t="shared" si="15"/>
        <v>336054.9</v>
      </c>
      <c r="GD28" s="43">
        <f t="shared" si="15"/>
        <v>0</v>
      </c>
      <c r="GE28" s="43">
        <f t="shared" si="15"/>
        <v>0</v>
      </c>
      <c r="GF28" s="43">
        <f>SUM(GF29:GF33)</f>
        <v>0</v>
      </c>
      <c r="GG28" s="43">
        <f>SUM(GG29:GG33)</f>
        <v>0</v>
      </c>
      <c r="GH28" s="43">
        <f>SUM(GH29:GH33)</f>
        <v>0</v>
      </c>
      <c r="GI28" s="43">
        <f>SUM(GI29:GI33)</f>
        <v>0</v>
      </c>
      <c r="GJ28" s="43">
        <f t="shared" si="15"/>
        <v>0</v>
      </c>
      <c r="GK28" s="43">
        <f t="shared" si="15"/>
        <v>0</v>
      </c>
      <c r="GL28" s="43">
        <f t="shared" si="15"/>
        <v>0</v>
      </c>
      <c r="GM28" s="43">
        <f t="shared" si="15"/>
        <v>0</v>
      </c>
      <c r="GN28" s="43">
        <f t="shared" si="15"/>
        <v>0</v>
      </c>
      <c r="GO28" s="43">
        <f t="shared" si="15"/>
        <v>0</v>
      </c>
      <c r="GP28" s="43">
        <f t="shared" si="15"/>
        <v>0</v>
      </c>
      <c r="GQ28" s="43">
        <f t="shared" si="15"/>
        <v>0</v>
      </c>
      <c r="GR28" s="43">
        <f t="shared" si="15"/>
        <v>0</v>
      </c>
      <c r="GS28" s="43">
        <f t="shared" si="15"/>
        <v>71710.2</v>
      </c>
      <c r="GT28" s="43">
        <f t="shared" ref="GT28:GU28" si="16">SUM(GT29:GT33)</f>
        <v>71710.2</v>
      </c>
      <c r="GU28" s="43">
        <f t="shared" si="16"/>
        <v>71710.2</v>
      </c>
    </row>
    <row r="29" spans="1:203" ht="14">
      <c r="A29" s="33">
        <v>22</v>
      </c>
      <c r="B29" s="34" t="s">
        <v>45</v>
      </c>
      <c r="C29" s="29">
        <f t="shared" ref="C29:C33" si="17">F29+I29+L29+O29+R29+U29+X29+AA29+AD29+AG29+AJ29+AM29+AP29+AS29+AV29+AY29+BB29+BE29+BH29+BK29+BN29+BQ29+BT29+BW29+BZ29+CC29+CF29+CI29+CL29+CO29+CR29+CU29+CX29+DA29+DD29+DG29+DJ29+DM29+DP29+DS29+DV29+DY29+EB29+EE29+EH29+EK29+EN29+EQ29+ET29+EW29+EZ29+FC29+FF29+FL29+FO29+FR29+FU29+FX29+GA29+GD29+GG29+GJ29+GM29+GP29+GS29+FI29</f>
        <v>171301.5</v>
      </c>
      <c r="D29" s="29">
        <f t="shared" ref="D29:D33" si="18">G29+J29+M29+P29+S29+V29+Y29+AB29+AE29+AH29+AK29+AN29+AQ29+AT29+AW29+AZ29+BC29+BF29+BI29+BL29+BO29+BR29+BU29+BX29+CA29+CD29+CG29+CJ29+CM29+CP29+CS29+CV29+CY29+DB29+DE29+DH29+DK29+DN29+DQ29+DT29+DW29+DZ29+EC29+EF29+EI29+EL29+EO29+ER29+EU29+EX29+FA29+FD29+FG29+FM29+FP29+FS29+FV29+FY29+GB29+GE29+GH29+GK29+GN29+GQ29+GT29+FJ29</f>
        <v>306895.2</v>
      </c>
      <c r="E29" s="29">
        <f t="shared" ref="E29:E33" si="19">H29+K29+N29+Q29+T29+W29+Z29+AC29+AF29+AI29+AL29+AO29+AR29+AU29+AX29+BA29+BD29+BG29+BJ29+BM29+BP29+BS29+BV29+BY29+CB29+CE29+CH29+CK29+CN29+CQ29+CT29+CW29+CZ29+DC29+DF29+DI29+DL29+DO29+DR29+DU29+DX29+EA29+ED29+EG29+EJ29+EM29+EP29+ES29+EV29+EY29+FB29+FE29+FH29+FN29+FQ29+FT29+FW29+FZ29+GC29+GF29+GI29+GL29+GO29+GR29+GU29+FK29</f>
        <v>27735.418959999995</v>
      </c>
      <c r="F29" s="29">
        <v>5760</v>
      </c>
      <c r="G29" s="29">
        <v>5760</v>
      </c>
      <c r="H29" s="29">
        <v>0</v>
      </c>
      <c r="I29" s="29"/>
      <c r="J29" s="29"/>
      <c r="K29" s="29"/>
      <c r="L29" s="29"/>
      <c r="M29" s="29"/>
      <c r="N29" s="29"/>
      <c r="O29" s="29"/>
      <c r="P29" s="29"/>
      <c r="Q29" s="29"/>
      <c r="R29" s="29"/>
      <c r="S29" s="29"/>
      <c r="T29" s="29"/>
      <c r="U29" s="29">
        <v>55044</v>
      </c>
      <c r="V29" s="29">
        <v>69867.600000000006</v>
      </c>
      <c r="W29" s="29">
        <v>0</v>
      </c>
      <c r="X29" s="29"/>
      <c r="Y29" s="29"/>
      <c r="Z29" s="29"/>
      <c r="AA29" s="29">
        <v>46565.9</v>
      </c>
      <c r="AB29" s="29">
        <v>31742.3</v>
      </c>
      <c r="AC29" s="29">
        <v>0</v>
      </c>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v>56041</v>
      </c>
      <c r="BP29" s="29">
        <v>0</v>
      </c>
      <c r="BQ29" s="29">
        <v>0</v>
      </c>
      <c r="BR29" s="29">
        <v>23445.3</v>
      </c>
      <c r="BS29" s="29">
        <v>2726.2</v>
      </c>
      <c r="BT29" s="29">
        <v>10050.9</v>
      </c>
      <c r="BU29" s="29">
        <v>10630.9</v>
      </c>
      <c r="BV29" s="29">
        <v>0</v>
      </c>
      <c r="BW29" s="29">
        <v>14088.5</v>
      </c>
      <c r="BX29" s="29">
        <v>20682.7</v>
      </c>
      <c r="BY29" s="29">
        <v>0</v>
      </c>
      <c r="BZ29" s="29">
        <v>10926.1</v>
      </c>
      <c r="CA29" s="29">
        <v>10926.1</v>
      </c>
      <c r="CB29" s="29">
        <v>10926.127689999999</v>
      </c>
      <c r="CC29" s="29"/>
      <c r="CD29" s="29">
        <v>4311.1000000000004</v>
      </c>
      <c r="CE29" s="29">
        <v>0</v>
      </c>
      <c r="CF29" s="29"/>
      <c r="CG29" s="29"/>
      <c r="CH29" s="29"/>
      <c r="CI29" s="29"/>
      <c r="CJ29" s="29"/>
      <c r="CK29" s="29"/>
      <c r="CL29" s="29"/>
      <c r="CM29" s="29"/>
      <c r="CN29" s="29"/>
      <c r="CO29" s="29"/>
      <c r="CP29" s="29"/>
      <c r="CQ29" s="29"/>
      <c r="CR29" s="29"/>
      <c r="CS29" s="29">
        <v>0</v>
      </c>
      <c r="CT29" s="29">
        <v>0</v>
      </c>
      <c r="CU29" s="29"/>
      <c r="CV29" s="29"/>
      <c r="CW29" s="29"/>
      <c r="CX29" s="29"/>
      <c r="CY29" s="29"/>
      <c r="CZ29" s="29"/>
      <c r="DA29" s="29"/>
      <c r="DB29" s="29"/>
      <c r="DC29" s="29"/>
      <c r="DD29" s="29"/>
      <c r="DE29" s="29"/>
      <c r="DF29" s="29"/>
      <c r="DG29" s="29"/>
      <c r="DH29" s="29"/>
      <c r="DI29" s="29"/>
      <c r="DJ29" s="29"/>
      <c r="DK29" s="29">
        <v>0</v>
      </c>
      <c r="DL29" s="29">
        <v>0</v>
      </c>
      <c r="DM29" s="29"/>
      <c r="DN29" s="29">
        <v>1489.9</v>
      </c>
      <c r="DO29" s="29">
        <v>0</v>
      </c>
      <c r="DP29" s="29">
        <v>29</v>
      </c>
      <c r="DQ29" s="29">
        <v>29</v>
      </c>
      <c r="DR29" s="29">
        <v>0</v>
      </c>
      <c r="DS29" s="29"/>
      <c r="DT29" s="29"/>
      <c r="DU29" s="29"/>
      <c r="DV29" s="29"/>
      <c r="DW29" s="29"/>
      <c r="DX29" s="29"/>
      <c r="DY29" s="29"/>
      <c r="DZ29" s="29"/>
      <c r="EA29" s="29"/>
      <c r="EB29" s="29"/>
      <c r="EC29" s="29"/>
      <c r="ED29" s="29"/>
      <c r="EE29" s="29"/>
      <c r="EF29" s="29"/>
      <c r="EG29" s="29"/>
      <c r="EH29" s="29"/>
      <c r="EI29" s="29">
        <v>6446.6</v>
      </c>
      <c r="EJ29" s="29">
        <v>0</v>
      </c>
      <c r="EK29" s="29"/>
      <c r="EL29" s="29"/>
      <c r="EM29" s="29"/>
      <c r="EN29" s="29"/>
      <c r="EO29" s="29"/>
      <c r="EP29" s="29"/>
      <c r="EQ29" s="29">
        <v>8007.5</v>
      </c>
      <c r="ER29" s="29">
        <v>8007.5</v>
      </c>
      <c r="ES29" s="29">
        <v>3233.86105</v>
      </c>
      <c r="ET29" s="29"/>
      <c r="EU29" s="29">
        <v>28060.3</v>
      </c>
      <c r="EV29" s="29">
        <v>0</v>
      </c>
      <c r="EW29" s="29"/>
      <c r="EX29" s="29"/>
      <c r="EY29" s="29"/>
      <c r="EZ29" s="29"/>
      <c r="FA29" s="29"/>
      <c r="FB29" s="29"/>
      <c r="FC29" s="29"/>
      <c r="FD29" s="29">
        <v>5407.4</v>
      </c>
      <c r="FE29" s="29"/>
      <c r="FF29" s="29"/>
      <c r="FG29" s="29">
        <v>148.1</v>
      </c>
      <c r="FH29" s="29"/>
      <c r="FI29" s="29"/>
      <c r="FJ29" s="29"/>
      <c r="FK29" s="29"/>
      <c r="FL29" s="29">
        <v>15977.5</v>
      </c>
      <c r="FM29" s="29">
        <v>15977.5</v>
      </c>
      <c r="FN29" s="29">
        <v>5997.13022</v>
      </c>
      <c r="FO29" s="29"/>
      <c r="FP29" s="29">
        <v>3069.8</v>
      </c>
      <c r="FQ29" s="29">
        <v>0</v>
      </c>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v>4852.1000000000004</v>
      </c>
      <c r="GT29" s="29">
        <v>4852.1000000000004</v>
      </c>
      <c r="GU29" s="29">
        <v>4852.1000000000004</v>
      </c>
    </row>
    <row r="30" spans="1:203" ht="12.75" customHeight="1">
      <c r="A30" s="33">
        <v>23</v>
      </c>
      <c r="B30" s="34" t="s">
        <v>46</v>
      </c>
      <c r="C30" s="29">
        <f t="shared" si="17"/>
        <v>320935.59999999998</v>
      </c>
      <c r="D30" s="29">
        <f t="shared" si="18"/>
        <v>579249.6</v>
      </c>
      <c r="E30" s="29">
        <f t="shared" si="19"/>
        <v>74865.847710000002</v>
      </c>
      <c r="F30" s="29">
        <v>6015.5</v>
      </c>
      <c r="G30" s="29">
        <v>6015.5</v>
      </c>
      <c r="H30" s="29">
        <v>0</v>
      </c>
      <c r="I30" s="29"/>
      <c r="J30" s="29"/>
      <c r="K30" s="29"/>
      <c r="L30" s="29"/>
      <c r="M30" s="29"/>
      <c r="N30" s="29"/>
      <c r="O30" s="29"/>
      <c r="P30" s="29"/>
      <c r="Q30" s="29"/>
      <c r="R30" s="29"/>
      <c r="S30" s="29"/>
      <c r="T30" s="29"/>
      <c r="U30" s="29">
        <v>21428.6</v>
      </c>
      <c r="V30" s="29">
        <v>24386.400000000001</v>
      </c>
      <c r="W30" s="29">
        <v>0</v>
      </c>
      <c r="X30" s="29"/>
      <c r="Y30" s="29"/>
      <c r="Z30" s="29"/>
      <c r="AA30" s="29">
        <v>35351.300000000003</v>
      </c>
      <c r="AB30" s="29">
        <v>32393.5</v>
      </c>
      <c r="AC30" s="29">
        <v>0</v>
      </c>
      <c r="AD30" s="29"/>
      <c r="AE30" s="29"/>
      <c r="AF30" s="29"/>
      <c r="AG30" s="29"/>
      <c r="AH30" s="29"/>
      <c r="AI30" s="29"/>
      <c r="AJ30" s="29"/>
      <c r="AK30" s="29"/>
      <c r="AL30" s="29"/>
      <c r="AM30" s="29">
        <v>1260.8</v>
      </c>
      <c r="AN30" s="29">
        <v>1260.8</v>
      </c>
      <c r="AO30" s="29"/>
      <c r="AP30" s="29"/>
      <c r="AQ30" s="29"/>
      <c r="AR30" s="29"/>
      <c r="AS30" s="29"/>
      <c r="AT30" s="29"/>
      <c r="AU30" s="29"/>
      <c r="AV30" s="29"/>
      <c r="AW30" s="29"/>
      <c r="AX30" s="29"/>
      <c r="AY30" s="29"/>
      <c r="AZ30" s="29"/>
      <c r="BA30" s="29"/>
      <c r="BB30" s="29"/>
      <c r="BC30" s="29"/>
      <c r="BD30" s="29"/>
      <c r="BE30" s="29"/>
      <c r="BF30" s="29"/>
      <c r="BG30" s="29"/>
      <c r="BH30" s="29">
        <v>120000</v>
      </c>
      <c r="BI30" s="29">
        <v>120000</v>
      </c>
      <c r="BJ30" s="29">
        <v>0</v>
      </c>
      <c r="BK30" s="29"/>
      <c r="BL30" s="29"/>
      <c r="BM30" s="29"/>
      <c r="BN30" s="29"/>
      <c r="BO30" s="29">
        <v>85476</v>
      </c>
      <c r="BP30" s="29">
        <v>2429.5</v>
      </c>
      <c r="BQ30" s="29"/>
      <c r="BR30" s="29"/>
      <c r="BS30" s="29"/>
      <c r="BT30" s="29">
        <v>16890.8</v>
      </c>
      <c r="BU30" s="29">
        <v>17865.8</v>
      </c>
      <c r="BV30" s="29">
        <v>0</v>
      </c>
      <c r="BW30" s="29"/>
      <c r="BX30" s="29">
        <v>41519.1</v>
      </c>
      <c r="BY30" s="29">
        <v>0</v>
      </c>
      <c r="BZ30" s="29">
        <v>48075</v>
      </c>
      <c r="CA30" s="29">
        <v>48075</v>
      </c>
      <c r="CB30" s="29">
        <v>48074.961859999996</v>
      </c>
      <c r="CC30" s="29"/>
      <c r="CD30" s="29">
        <v>6483.7</v>
      </c>
      <c r="CE30" s="29">
        <v>0</v>
      </c>
      <c r="CF30" s="29"/>
      <c r="CG30" s="29"/>
      <c r="CH30" s="29"/>
      <c r="CI30" s="29"/>
      <c r="CJ30" s="29"/>
      <c r="CK30" s="29"/>
      <c r="CL30" s="29"/>
      <c r="CM30" s="29"/>
      <c r="CN30" s="29"/>
      <c r="CO30" s="29">
        <v>610.79999999999995</v>
      </c>
      <c r="CP30" s="29">
        <v>67367</v>
      </c>
      <c r="CQ30" s="29">
        <v>0</v>
      </c>
      <c r="CR30" s="29"/>
      <c r="CS30" s="29">
        <v>0</v>
      </c>
      <c r="CT30" s="29">
        <v>0</v>
      </c>
      <c r="CU30" s="29"/>
      <c r="CV30" s="29"/>
      <c r="CW30" s="29"/>
      <c r="CX30" s="29"/>
      <c r="CY30" s="29"/>
      <c r="CZ30" s="29"/>
      <c r="DA30" s="29"/>
      <c r="DB30" s="29"/>
      <c r="DC30" s="29"/>
      <c r="DD30" s="29"/>
      <c r="DE30" s="29"/>
      <c r="DF30" s="29"/>
      <c r="DG30" s="29"/>
      <c r="DH30" s="29"/>
      <c r="DI30" s="29"/>
      <c r="DJ30" s="29"/>
      <c r="DK30" s="29">
        <v>0</v>
      </c>
      <c r="DL30" s="29">
        <v>0</v>
      </c>
      <c r="DM30" s="29"/>
      <c r="DN30" s="29"/>
      <c r="DO30" s="29"/>
      <c r="DP30" s="29">
        <v>67</v>
      </c>
      <c r="DQ30" s="29">
        <v>67</v>
      </c>
      <c r="DR30" s="29">
        <v>67</v>
      </c>
      <c r="DS30" s="29"/>
      <c r="DT30" s="29"/>
      <c r="DU30" s="29"/>
      <c r="DV30" s="29"/>
      <c r="DW30" s="29"/>
      <c r="DX30" s="29"/>
      <c r="DY30" s="29"/>
      <c r="DZ30" s="29"/>
      <c r="EA30" s="29"/>
      <c r="EB30" s="29"/>
      <c r="EC30" s="29"/>
      <c r="ED30" s="29"/>
      <c r="EE30" s="29"/>
      <c r="EF30" s="29"/>
      <c r="EG30" s="29"/>
      <c r="EH30" s="29"/>
      <c r="EI30" s="29">
        <v>1306.4000000000001</v>
      </c>
      <c r="EJ30" s="29">
        <v>0</v>
      </c>
      <c r="EK30" s="29"/>
      <c r="EL30" s="29"/>
      <c r="EM30" s="29"/>
      <c r="EN30" s="29"/>
      <c r="EO30" s="29">
        <v>648</v>
      </c>
      <c r="EP30" s="29">
        <v>324</v>
      </c>
      <c r="EQ30" s="29">
        <v>33069.5</v>
      </c>
      <c r="ER30" s="29">
        <v>33069.5</v>
      </c>
      <c r="ES30" s="29">
        <v>0</v>
      </c>
      <c r="ET30" s="29"/>
      <c r="EU30" s="29">
        <v>25992</v>
      </c>
      <c r="EV30" s="29">
        <v>0</v>
      </c>
      <c r="EW30" s="29"/>
      <c r="EX30" s="29"/>
      <c r="EY30" s="29"/>
      <c r="EZ30" s="29"/>
      <c r="FA30" s="29"/>
      <c r="FB30" s="29"/>
      <c r="FC30" s="29"/>
      <c r="FD30" s="29">
        <v>9974.9</v>
      </c>
      <c r="FE30" s="29"/>
      <c r="FF30" s="29"/>
      <c r="FG30" s="29">
        <v>763.6</v>
      </c>
      <c r="FH30" s="29"/>
      <c r="FI30" s="29"/>
      <c r="FJ30" s="29"/>
      <c r="FK30" s="29"/>
      <c r="FL30" s="29">
        <v>28520.6</v>
      </c>
      <c r="FM30" s="29">
        <v>28520.6</v>
      </c>
      <c r="FN30" s="29">
        <v>12764.085849999999</v>
      </c>
      <c r="FO30" s="29"/>
      <c r="FP30" s="29">
        <v>18419.099999999999</v>
      </c>
      <c r="FQ30" s="29">
        <v>1560.6</v>
      </c>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v>9645.7000000000007</v>
      </c>
      <c r="GT30" s="29">
        <v>9645.7000000000007</v>
      </c>
      <c r="GU30" s="29">
        <v>9645.7000000000007</v>
      </c>
    </row>
    <row r="31" spans="1:203" ht="16.5" customHeight="1">
      <c r="A31" s="33">
        <v>24</v>
      </c>
      <c r="B31" s="34" t="s">
        <v>47</v>
      </c>
      <c r="C31" s="29">
        <f t="shared" si="17"/>
        <v>398142.6</v>
      </c>
      <c r="D31" s="29">
        <f t="shared" si="18"/>
        <v>653600.00000000012</v>
      </c>
      <c r="E31" s="29">
        <f t="shared" si="19"/>
        <v>123950.23733</v>
      </c>
      <c r="F31" s="29">
        <v>9613.5</v>
      </c>
      <c r="G31" s="29">
        <v>9613.5</v>
      </c>
      <c r="H31" s="29">
        <v>0</v>
      </c>
      <c r="I31" s="29"/>
      <c r="J31" s="29"/>
      <c r="K31" s="29"/>
      <c r="L31" s="29"/>
      <c r="M31" s="29"/>
      <c r="N31" s="29"/>
      <c r="O31" s="29"/>
      <c r="P31" s="29"/>
      <c r="Q31" s="29"/>
      <c r="R31" s="29"/>
      <c r="S31" s="29"/>
      <c r="T31" s="29"/>
      <c r="U31" s="29"/>
      <c r="V31" s="29">
        <v>0</v>
      </c>
      <c r="W31" s="29">
        <v>0</v>
      </c>
      <c r="X31" s="29">
        <v>56160</v>
      </c>
      <c r="Y31" s="29">
        <v>122400</v>
      </c>
      <c r="Z31" s="29">
        <v>4109.3999999999996</v>
      </c>
      <c r="AA31" s="29"/>
      <c r="AB31" s="29">
        <v>0</v>
      </c>
      <c r="AC31" s="29">
        <v>0</v>
      </c>
      <c r="AD31" s="29"/>
      <c r="AE31" s="29"/>
      <c r="AF31" s="29"/>
      <c r="AG31" s="29"/>
      <c r="AH31" s="29"/>
      <c r="AI31" s="29"/>
      <c r="AJ31" s="29"/>
      <c r="AK31" s="29"/>
      <c r="AL31" s="29"/>
      <c r="AM31" s="29"/>
      <c r="AN31" s="29">
        <v>0</v>
      </c>
      <c r="AO31" s="29"/>
      <c r="AP31" s="29">
        <v>58941.1</v>
      </c>
      <c r="AQ31" s="29">
        <v>58941.1</v>
      </c>
      <c r="AR31" s="29">
        <v>0</v>
      </c>
      <c r="AS31" s="29"/>
      <c r="AT31" s="29"/>
      <c r="AU31" s="29"/>
      <c r="AV31" s="29">
        <v>34428.9</v>
      </c>
      <c r="AW31" s="29">
        <v>34428.800000000003</v>
      </c>
      <c r="AX31" s="29">
        <v>0</v>
      </c>
      <c r="AY31" s="29">
        <v>44673.7</v>
      </c>
      <c r="AZ31" s="29">
        <v>44673.7</v>
      </c>
      <c r="BA31" s="29">
        <v>0</v>
      </c>
      <c r="BB31" s="29"/>
      <c r="BC31" s="29"/>
      <c r="BD31" s="29"/>
      <c r="BE31" s="29"/>
      <c r="BF31" s="29"/>
      <c r="BG31" s="29"/>
      <c r="BH31" s="29"/>
      <c r="BI31" s="29"/>
      <c r="BJ31" s="29"/>
      <c r="BK31" s="29"/>
      <c r="BL31" s="29"/>
      <c r="BM31" s="29"/>
      <c r="BN31" s="29"/>
      <c r="BO31" s="29">
        <v>106083</v>
      </c>
      <c r="BP31" s="29">
        <v>0</v>
      </c>
      <c r="BQ31" s="29"/>
      <c r="BR31" s="29"/>
      <c r="BS31" s="29"/>
      <c r="BT31" s="29">
        <v>34628.9</v>
      </c>
      <c r="BU31" s="29">
        <v>36627.699999999997</v>
      </c>
      <c r="BV31" s="29">
        <v>2492.5</v>
      </c>
      <c r="BW31" s="29"/>
      <c r="BX31" s="29"/>
      <c r="BY31" s="29"/>
      <c r="BZ31" s="29">
        <v>57580.700000000004</v>
      </c>
      <c r="CA31" s="29">
        <v>57580.7</v>
      </c>
      <c r="CB31" s="29">
        <v>57580.692969999996</v>
      </c>
      <c r="CC31" s="29"/>
      <c r="CD31" s="29">
        <v>5606.1</v>
      </c>
      <c r="CE31" s="29">
        <v>0</v>
      </c>
      <c r="CF31" s="29"/>
      <c r="CG31" s="29"/>
      <c r="CH31" s="29"/>
      <c r="CI31" s="29"/>
      <c r="CJ31" s="29"/>
      <c r="CK31" s="29"/>
      <c r="CL31" s="29"/>
      <c r="CM31" s="29"/>
      <c r="CN31" s="29"/>
      <c r="CO31" s="29"/>
      <c r="CP31" s="29"/>
      <c r="CQ31" s="29"/>
      <c r="CR31" s="29"/>
      <c r="CS31" s="29">
        <v>0</v>
      </c>
      <c r="CT31" s="29">
        <v>0</v>
      </c>
      <c r="CU31" s="29"/>
      <c r="CV31" s="29"/>
      <c r="CW31" s="29"/>
      <c r="CX31" s="29">
        <v>10441.6</v>
      </c>
      <c r="CY31" s="29">
        <v>13941.6</v>
      </c>
      <c r="CZ31" s="29">
        <v>0</v>
      </c>
      <c r="DA31" s="29"/>
      <c r="DB31" s="29"/>
      <c r="DC31" s="29"/>
      <c r="DD31" s="29"/>
      <c r="DE31" s="29"/>
      <c r="DF31" s="29"/>
      <c r="DG31" s="29"/>
      <c r="DH31" s="29"/>
      <c r="DI31" s="29"/>
      <c r="DJ31" s="29"/>
      <c r="DK31" s="29">
        <v>0</v>
      </c>
      <c r="DL31" s="29">
        <v>0</v>
      </c>
      <c r="DM31" s="29"/>
      <c r="DN31" s="29"/>
      <c r="DO31" s="29"/>
      <c r="DP31" s="29">
        <v>77</v>
      </c>
      <c r="DQ31" s="29">
        <v>77</v>
      </c>
      <c r="DR31" s="29">
        <v>0</v>
      </c>
      <c r="DS31" s="29"/>
      <c r="DT31" s="29"/>
      <c r="DU31" s="29"/>
      <c r="DV31" s="29"/>
      <c r="DW31" s="29"/>
      <c r="DX31" s="29"/>
      <c r="DY31" s="29"/>
      <c r="DZ31" s="29"/>
      <c r="EA31" s="29"/>
      <c r="EB31" s="29"/>
      <c r="EC31" s="29"/>
      <c r="ED31" s="29"/>
      <c r="EE31" s="29"/>
      <c r="EF31" s="29"/>
      <c r="EG31" s="29"/>
      <c r="EH31" s="29"/>
      <c r="EI31" s="29">
        <v>1566.1</v>
      </c>
      <c r="EJ31" s="29">
        <v>0</v>
      </c>
      <c r="EK31" s="29"/>
      <c r="EL31" s="29"/>
      <c r="EM31" s="29"/>
      <c r="EN31" s="29"/>
      <c r="EO31" s="29">
        <v>0</v>
      </c>
      <c r="EP31" s="29"/>
      <c r="EQ31" s="29">
        <v>0</v>
      </c>
      <c r="ER31" s="29">
        <v>0</v>
      </c>
      <c r="ES31" s="29">
        <v>0</v>
      </c>
      <c r="ET31" s="29"/>
      <c r="EU31" s="29">
        <v>57387.1</v>
      </c>
      <c r="EV31" s="29">
        <v>0</v>
      </c>
      <c r="EW31" s="29"/>
      <c r="EX31" s="29"/>
      <c r="EY31" s="29"/>
      <c r="EZ31" s="29"/>
      <c r="FA31" s="29"/>
      <c r="FB31" s="29"/>
      <c r="FC31" s="29"/>
      <c r="FD31" s="29">
        <v>9575</v>
      </c>
      <c r="FE31" s="29"/>
      <c r="FF31" s="29"/>
      <c r="FG31" s="29">
        <v>3501.4</v>
      </c>
      <c r="FH31" s="29"/>
      <c r="FI31" s="29"/>
      <c r="FJ31" s="29"/>
      <c r="FK31" s="29"/>
      <c r="FL31" s="29">
        <v>66497.3</v>
      </c>
      <c r="FM31" s="29">
        <v>66497.3</v>
      </c>
      <c r="FN31" s="29">
        <v>34667.744359999997</v>
      </c>
      <c r="FO31" s="29"/>
      <c r="FP31" s="29">
        <v>0</v>
      </c>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v>25099.9</v>
      </c>
      <c r="GT31" s="29">
        <v>25099.9</v>
      </c>
      <c r="GU31" s="29">
        <v>25099.9</v>
      </c>
    </row>
    <row r="32" spans="1:203" s="2" customFormat="1" ht="17.25" customHeight="1">
      <c r="A32" s="33">
        <v>26</v>
      </c>
      <c r="B32" s="34" t="s">
        <v>48</v>
      </c>
      <c r="C32" s="29">
        <f t="shared" si="17"/>
        <v>3417638.5999999996</v>
      </c>
      <c r="D32" s="29">
        <f t="shared" si="18"/>
        <v>4626615.6999999993</v>
      </c>
      <c r="E32" s="29">
        <f t="shared" si="19"/>
        <v>882404.08438999997</v>
      </c>
      <c r="F32" s="29">
        <v>31374.3</v>
      </c>
      <c r="G32" s="29">
        <v>31374.3</v>
      </c>
      <c r="H32" s="29">
        <v>5368.9</v>
      </c>
      <c r="I32" s="29"/>
      <c r="J32" s="29"/>
      <c r="K32" s="29"/>
      <c r="L32" s="29"/>
      <c r="M32" s="29"/>
      <c r="N32" s="29"/>
      <c r="O32" s="29"/>
      <c r="P32" s="29"/>
      <c r="Q32" s="29"/>
      <c r="R32" s="29"/>
      <c r="S32" s="29"/>
      <c r="T32" s="29"/>
      <c r="U32" s="29"/>
      <c r="V32" s="29">
        <v>0</v>
      </c>
      <c r="W32" s="29">
        <v>0</v>
      </c>
      <c r="X32" s="29">
        <v>479160</v>
      </c>
      <c r="Y32" s="29">
        <v>326144.59999999998</v>
      </c>
      <c r="Z32" s="29">
        <v>0</v>
      </c>
      <c r="AA32" s="29"/>
      <c r="AB32" s="29">
        <v>0</v>
      </c>
      <c r="AC32" s="29">
        <v>0</v>
      </c>
      <c r="AD32" s="29">
        <v>37216.800000000003</v>
      </c>
      <c r="AE32" s="29">
        <v>37216.800000000003</v>
      </c>
      <c r="AF32" s="29">
        <v>18622</v>
      </c>
      <c r="AG32" s="29">
        <v>0</v>
      </c>
      <c r="AH32" s="29">
        <v>424083</v>
      </c>
      <c r="AI32" s="29">
        <v>92981.1</v>
      </c>
      <c r="AJ32" s="29"/>
      <c r="AK32" s="29"/>
      <c r="AL32" s="29"/>
      <c r="AM32" s="29"/>
      <c r="AN32" s="29">
        <v>0</v>
      </c>
      <c r="AO32" s="29"/>
      <c r="AP32" s="29"/>
      <c r="AQ32" s="29"/>
      <c r="AR32" s="29"/>
      <c r="AS32" s="29"/>
      <c r="AT32" s="29"/>
      <c r="AU32" s="29"/>
      <c r="AV32" s="29"/>
      <c r="AW32" s="29"/>
      <c r="AX32" s="29"/>
      <c r="AY32" s="29">
        <v>32606</v>
      </c>
      <c r="AZ32" s="29">
        <v>32606</v>
      </c>
      <c r="BA32" s="29">
        <v>32605.9</v>
      </c>
      <c r="BB32" s="29">
        <v>131517.70000000001</v>
      </c>
      <c r="BC32" s="29">
        <v>129712.1</v>
      </c>
      <c r="BD32" s="29">
        <v>0</v>
      </c>
      <c r="BE32" s="29"/>
      <c r="BF32" s="29"/>
      <c r="BG32" s="29"/>
      <c r="BH32" s="29"/>
      <c r="BI32" s="29"/>
      <c r="BJ32" s="29"/>
      <c r="BK32" s="29"/>
      <c r="BL32" s="29"/>
      <c r="BM32" s="29"/>
      <c r="BN32" s="29"/>
      <c r="BO32" s="29">
        <v>300000</v>
      </c>
      <c r="BP32" s="29">
        <v>0</v>
      </c>
      <c r="BQ32" s="29"/>
      <c r="BR32" s="29"/>
      <c r="BS32" s="29"/>
      <c r="BT32" s="29">
        <v>132830.6</v>
      </c>
      <c r="BU32" s="29">
        <v>140497.4</v>
      </c>
      <c r="BV32" s="29">
        <v>2758.56556</v>
      </c>
      <c r="BW32" s="29"/>
      <c r="BX32" s="29"/>
      <c r="BY32" s="29"/>
      <c r="BZ32" s="29">
        <v>54630.6</v>
      </c>
      <c r="CA32" s="29">
        <v>54630.6</v>
      </c>
      <c r="CB32" s="29">
        <v>54630.638469999998</v>
      </c>
      <c r="CC32" s="29"/>
      <c r="CD32" s="29">
        <v>8878.7999999999993</v>
      </c>
      <c r="CE32" s="29">
        <v>0</v>
      </c>
      <c r="CF32" s="29">
        <v>766009</v>
      </c>
      <c r="CG32" s="29">
        <v>766009</v>
      </c>
      <c r="CH32" s="29">
        <v>31153.4</v>
      </c>
      <c r="CI32" s="29"/>
      <c r="CJ32" s="29"/>
      <c r="CK32" s="29"/>
      <c r="CL32" s="29">
        <v>248860.6</v>
      </c>
      <c r="CM32" s="29">
        <v>36408.199999999997</v>
      </c>
      <c r="CN32" s="29">
        <v>0</v>
      </c>
      <c r="CO32" s="29"/>
      <c r="CP32" s="29"/>
      <c r="CQ32" s="29"/>
      <c r="CR32" s="29">
        <v>199.3</v>
      </c>
      <c r="CS32" s="29">
        <v>199.3</v>
      </c>
      <c r="CT32" s="29">
        <v>0</v>
      </c>
      <c r="CU32" s="29"/>
      <c r="CV32" s="29">
        <v>279.2</v>
      </c>
      <c r="CW32" s="29">
        <v>279.2</v>
      </c>
      <c r="CX32" s="29">
        <v>4126.7</v>
      </c>
      <c r="CY32" s="29">
        <v>11858.4</v>
      </c>
      <c r="CZ32" s="29">
        <v>0</v>
      </c>
      <c r="DA32" s="29"/>
      <c r="DB32" s="29"/>
      <c r="DC32" s="29"/>
      <c r="DD32" s="29"/>
      <c r="DE32" s="29"/>
      <c r="DF32" s="29"/>
      <c r="DG32" s="29">
        <v>5000</v>
      </c>
      <c r="DH32" s="29">
        <v>5000</v>
      </c>
      <c r="DI32" s="29">
        <v>0</v>
      </c>
      <c r="DJ32" s="29"/>
      <c r="DK32" s="29">
        <v>17454.2</v>
      </c>
      <c r="DL32" s="29">
        <v>433.68700000000001</v>
      </c>
      <c r="DM32" s="29"/>
      <c r="DN32" s="29"/>
      <c r="DO32" s="29"/>
      <c r="DP32" s="29">
        <v>173</v>
      </c>
      <c r="DQ32" s="29">
        <v>173</v>
      </c>
      <c r="DR32" s="29">
        <v>173</v>
      </c>
      <c r="DS32" s="29"/>
      <c r="DT32" s="29"/>
      <c r="DU32" s="29"/>
      <c r="DV32" s="29"/>
      <c r="DW32" s="29"/>
      <c r="DX32" s="29"/>
      <c r="DY32" s="29"/>
      <c r="DZ32" s="29"/>
      <c r="EA32" s="29"/>
      <c r="EB32" s="29"/>
      <c r="EC32" s="29">
        <v>12980.1</v>
      </c>
      <c r="ED32" s="29"/>
      <c r="EE32" s="29"/>
      <c r="EF32" s="29"/>
      <c r="EG32" s="29"/>
      <c r="EH32" s="29"/>
      <c r="EI32" s="29">
        <v>21661</v>
      </c>
      <c r="EJ32" s="29">
        <v>597.33348999999998</v>
      </c>
      <c r="EK32" s="29">
        <v>10000</v>
      </c>
      <c r="EL32" s="29">
        <v>10000</v>
      </c>
      <c r="EM32" s="29">
        <v>0</v>
      </c>
      <c r="EN32" s="29"/>
      <c r="EO32" s="29">
        <v>20016</v>
      </c>
      <c r="EP32" s="29">
        <v>997.9</v>
      </c>
      <c r="EQ32" s="29">
        <v>0</v>
      </c>
      <c r="ER32" s="29">
        <v>0</v>
      </c>
      <c r="ES32" s="29">
        <v>0</v>
      </c>
      <c r="ET32" s="29"/>
      <c r="EU32" s="29">
        <v>576700.19999999995</v>
      </c>
      <c r="EV32" s="29">
        <v>12083.511060000001</v>
      </c>
      <c r="EW32" s="29">
        <v>605300.69999999995</v>
      </c>
      <c r="EX32" s="29">
        <v>718895.9</v>
      </c>
      <c r="EY32" s="29">
        <v>101170.7</v>
      </c>
      <c r="EZ32" s="29"/>
      <c r="FA32" s="29"/>
      <c r="FB32" s="29"/>
      <c r="FC32" s="29"/>
      <c r="FD32" s="29">
        <v>61750.5</v>
      </c>
      <c r="FE32" s="29">
        <v>10000</v>
      </c>
      <c r="FF32" s="29"/>
      <c r="FG32" s="29">
        <v>3453.8</v>
      </c>
      <c r="FH32" s="29"/>
      <c r="FI32" s="29"/>
      <c r="FJ32" s="29"/>
      <c r="FK32" s="29"/>
      <c r="FL32" s="29">
        <v>280125.40000000002</v>
      </c>
      <c r="FM32" s="29">
        <v>280125.40000000002</v>
      </c>
      <c r="FN32" s="29">
        <v>155625.24880999999</v>
      </c>
      <c r="FO32" s="29"/>
      <c r="FP32" s="29">
        <v>0</v>
      </c>
      <c r="FQ32" s="29"/>
      <c r="FR32" s="29">
        <v>50145.8</v>
      </c>
      <c r="FS32" s="29">
        <v>50145.8</v>
      </c>
      <c r="FT32" s="29">
        <v>0</v>
      </c>
      <c r="FU32" s="29"/>
      <c r="FV32" s="29"/>
      <c r="FW32" s="29"/>
      <c r="FX32" s="29"/>
      <c r="FY32" s="29"/>
      <c r="FZ32" s="29"/>
      <c r="GA32" s="29">
        <v>521494</v>
      </c>
      <c r="GB32" s="29">
        <v>521494</v>
      </c>
      <c r="GC32" s="29">
        <v>336054.9</v>
      </c>
      <c r="GD32" s="29"/>
      <c r="GE32" s="29"/>
      <c r="GF32" s="29"/>
      <c r="GG32" s="29"/>
      <c r="GH32" s="29"/>
      <c r="GI32" s="29"/>
      <c r="GJ32" s="29"/>
      <c r="GK32" s="29"/>
      <c r="GL32" s="29"/>
      <c r="GM32" s="29"/>
      <c r="GN32" s="29"/>
      <c r="GO32" s="29"/>
      <c r="GP32" s="29"/>
      <c r="GQ32" s="29"/>
      <c r="GR32" s="29"/>
      <c r="GS32" s="29">
        <v>26868.1</v>
      </c>
      <c r="GT32" s="29">
        <v>26868.1</v>
      </c>
      <c r="GU32" s="29">
        <v>26868.1</v>
      </c>
    </row>
    <row r="33" spans="1:203" ht="14">
      <c r="A33" s="33">
        <v>25</v>
      </c>
      <c r="B33" s="34" t="s">
        <v>49</v>
      </c>
      <c r="C33" s="29">
        <f t="shared" si="17"/>
        <v>148672.80299999999</v>
      </c>
      <c r="D33" s="29">
        <f t="shared" si="18"/>
        <v>313807.8000000001</v>
      </c>
      <c r="E33" s="29">
        <f t="shared" si="19"/>
        <v>41265.306479999999</v>
      </c>
      <c r="F33" s="29">
        <v>3920.6030000000001</v>
      </c>
      <c r="G33" s="29">
        <v>3920.6</v>
      </c>
      <c r="H33" s="29">
        <v>2734.1</v>
      </c>
      <c r="I33" s="29"/>
      <c r="J33" s="29"/>
      <c r="K33" s="29"/>
      <c r="L33" s="29"/>
      <c r="M33" s="29"/>
      <c r="N33" s="29"/>
      <c r="O33" s="29"/>
      <c r="P33" s="29"/>
      <c r="Q33" s="29"/>
      <c r="R33" s="29"/>
      <c r="S33" s="29"/>
      <c r="T33" s="29"/>
      <c r="U33" s="29">
        <v>23527.4</v>
      </c>
      <c r="V33" s="29">
        <v>23527.4</v>
      </c>
      <c r="W33" s="29">
        <v>6427.5029999999997</v>
      </c>
      <c r="X33" s="29"/>
      <c r="Y33" s="29"/>
      <c r="Z33" s="29"/>
      <c r="AA33" s="29">
        <v>28082.799999999999</v>
      </c>
      <c r="AB33" s="29">
        <v>28082.799999999999</v>
      </c>
      <c r="AC33" s="29">
        <v>0</v>
      </c>
      <c r="AD33" s="29"/>
      <c r="AE33" s="29"/>
      <c r="AF33" s="29"/>
      <c r="AG33" s="29"/>
      <c r="AH33" s="29"/>
      <c r="AI33" s="29"/>
      <c r="AJ33" s="29">
        <v>0</v>
      </c>
      <c r="AK33" s="29">
        <v>40700.400000000001</v>
      </c>
      <c r="AL33" s="29">
        <v>0</v>
      </c>
      <c r="AM33" s="29">
        <v>910</v>
      </c>
      <c r="AN33" s="29">
        <v>910</v>
      </c>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v>55638</v>
      </c>
      <c r="BP33" s="29">
        <v>1462.2</v>
      </c>
      <c r="BQ33" s="29"/>
      <c r="BR33" s="29"/>
      <c r="BS33" s="29"/>
      <c r="BT33" s="29">
        <v>10990.300000000001</v>
      </c>
      <c r="BU33" s="29">
        <v>11624.6</v>
      </c>
      <c r="BV33" s="29">
        <v>896.08404999999993</v>
      </c>
      <c r="BW33" s="29"/>
      <c r="BX33" s="29"/>
      <c r="BY33" s="29"/>
      <c r="BZ33" s="29">
        <v>16389.2</v>
      </c>
      <c r="CA33" s="29">
        <v>16389.2</v>
      </c>
      <c r="CB33" s="29">
        <v>16389.19155</v>
      </c>
      <c r="CC33" s="29"/>
      <c r="CD33" s="29">
        <v>1571.7</v>
      </c>
      <c r="CE33" s="29">
        <v>0</v>
      </c>
      <c r="CF33" s="29"/>
      <c r="CG33" s="29"/>
      <c r="CH33" s="29"/>
      <c r="CI33" s="29"/>
      <c r="CJ33" s="29"/>
      <c r="CK33" s="29"/>
      <c r="CL33" s="29"/>
      <c r="CM33" s="29"/>
      <c r="CN33" s="29"/>
      <c r="CO33" s="29"/>
      <c r="CP33" s="29"/>
      <c r="CQ33" s="29"/>
      <c r="CR33" s="29">
        <v>99.7</v>
      </c>
      <c r="CS33" s="29">
        <v>99.7</v>
      </c>
      <c r="CT33" s="29">
        <v>0</v>
      </c>
      <c r="CU33" s="29"/>
      <c r="CV33" s="29"/>
      <c r="CW33" s="29"/>
      <c r="CX33" s="29"/>
      <c r="CY33" s="29"/>
      <c r="CZ33" s="29"/>
      <c r="DA33" s="29"/>
      <c r="DB33" s="29"/>
      <c r="DC33" s="29"/>
      <c r="DD33" s="29">
        <v>1925.6</v>
      </c>
      <c r="DE33" s="29">
        <v>1925.6</v>
      </c>
      <c r="DF33" s="29">
        <v>0</v>
      </c>
      <c r="DG33" s="29"/>
      <c r="DH33" s="29"/>
      <c r="DI33" s="29"/>
      <c r="DJ33" s="29">
        <v>8676.4</v>
      </c>
      <c r="DK33" s="29">
        <v>8676.4</v>
      </c>
      <c r="DL33" s="29">
        <v>0</v>
      </c>
      <c r="DM33" s="29"/>
      <c r="DN33" s="29"/>
      <c r="DO33" s="29"/>
      <c r="DP33" s="29">
        <v>38</v>
      </c>
      <c r="DQ33" s="29">
        <v>38</v>
      </c>
      <c r="DR33" s="29">
        <v>38</v>
      </c>
      <c r="DS33" s="29"/>
      <c r="DT33" s="29"/>
      <c r="DU33" s="29"/>
      <c r="DV33" s="29"/>
      <c r="DW33" s="29"/>
      <c r="DX33" s="29"/>
      <c r="DY33" s="29"/>
      <c r="DZ33" s="29"/>
      <c r="EA33" s="29"/>
      <c r="EB33" s="29"/>
      <c r="EC33" s="29"/>
      <c r="ED33" s="29"/>
      <c r="EE33" s="29"/>
      <c r="EF33" s="29"/>
      <c r="EG33" s="29"/>
      <c r="EH33" s="29"/>
      <c r="EI33" s="29">
        <v>4708.8999999999996</v>
      </c>
      <c r="EJ33" s="29">
        <v>0</v>
      </c>
      <c r="EK33" s="29"/>
      <c r="EL33" s="29"/>
      <c r="EM33" s="29"/>
      <c r="EN33" s="29"/>
      <c r="EO33" s="29">
        <v>0</v>
      </c>
      <c r="EP33" s="29"/>
      <c r="EQ33" s="29">
        <v>34953</v>
      </c>
      <c r="ER33" s="29">
        <v>34953</v>
      </c>
      <c r="ES33" s="29">
        <v>0</v>
      </c>
      <c r="ET33" s="29"/>
      <c r="EU33" s="29">
        <v>53100.7</v>
      </c>
      <c r="EV33" s="29">
        <v>0</v>
      </c>
      <c r="EW33" s="29"/>
      <c r="EX33" s="29"/>
      <c r="EY33" s="29"/>
      <c r="EZ33" s="29"/>
      <c r="FA33" s="29"/>
      <c r="FB33" s="29"/>
      <c r="FC33" s="29"/>
      <c r="FD33" s="29">
        <v>2641.3</v>
      </c>
      <c r="FE33" s="29"/>
      <c r="FF33" s="29"/>
      <c r="FG33" s="29"/>
      <c r="FH33" s="29"/>
      <c r="FI33" s="29"/>
      <c r="FJ33" s="29"/>
      <c r="FK33" s="29"/>
      <c r="FL33" s="29">
        <v>13915.4</v>
      </c>
      <c r="FM33" s="29">
        <v>13915.4</v>
      </c>
      <c r="FN33" s="29">
        <v>8073.8278799999998</v>
      </c>
      <c r="FO33" s="29"/>
      <c r="FP33" s="29">
        <v>6139.7</v>
      </c>
      <c r="FQ33" s="29">
        <v>0</v>
      </c>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v>5244.4</v>
      </c>
      <c r="GT33" s="29">
        <v>5244.4</v>
      </c>
      <c r="GU33" s="29">
        <v>5244.4</v>
      </c>
    </row>
    <row r="34" spans="1:203" ht="14">
      <c r="A34" s="33"/>
      <c r="B34" s="34"/>
      <c r="C34" s="29"/>
      <c r="D34" s="29"/>
      <c r="E34" s="29"/>
      <c r="F34" s="29"/>
      <c r="G34" s="29"/>
      <c r="H34" s="29"/>
      <c r="I34" s="29"/>
      <c r="J34" s="29"/>
      <c r="K34" s="29"/>
      <c r="L34" s="29"/>
      <c r="M34" s="29"/>
      <c r="N34" s="29"/>
      <c r="O34" s="29"/>
      <c r="P34" s="29"/>
      <c r="Q34" s="29"/>
      <c r="R34" s="29"/>
      <c r="S34" s="29"/>
      <c r="T34" s="29"/>
      <c r="U34" s="29"/>
      <c r="V34" s="29"/>
      <c r="W34" s="29"/>
      <c r="X34" s="42"/>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32"/>
      <c r="GK34" s="29"/>
      <c r="GL34" s="29"/>
      <c r="GM34" s="32"/>
      <c r="GN34" s="29"/>
      <c r="GO34" s="29"/>
      <c r="GP34" s="29"/>
      <c r="GQ34" s="29"/>
      <c r="GR34" s="29"/>
      <c r="GS34" s="29"/>
      <c r="GT34" s="29"/>
      <c r="GU34" s="29"/>
    </row>
    <row r="35" spans="1:203" s="41" customFormat="1" ht="23.25" customHeight="1">
      <c r="A35" s="87" t="s">
        <v>133</v>
      </c>
      <c r="B35" s="87"/>
      <c r="C35" s="32">
        <f t="shared" ref="C35" si="20">F35+I35+L35+O35+R35+U35+X35+AA35+AD35+AG35+AJ35+AM35+AP35+AS35+AV35+AY35+BB35+BE35+BH35+BK35+BN35+BQ35+BT35+BW35+BZ35+CC35+CF35+CI35+CL35+CO35+CR35+CU35+CX35+DA35+DD35+DG35+DJ35+DM35+DP35+DS35+DV35+DY35+EB35+EE35+EH35+EK35+EN35+EQ35+ET35+EW35+EZ35+FC35+FF35+FL35+FO35+FR35+FU35+FX35+GA35+GD35+GG35+GJ35+GM35+GP35+GS35+FI35</f>
        <v>603804.9</v>
      </c>
      <c r="D35" s="32">
        <f t="shared" ref="D35" si="21">G35+J35+M35+P35+S35+V35+Y35+AB35+AE35+AH35+AK35+AN35+AQ35+AT35+AW35+AZ35+BC35+BF35+BI35+BL35+BO35+BR35+BU35+BX35+CA35+CD35+CG35+CJ35+CM35+CP35+CS35+CV35+CY35+DB35+DE35+DH35+DK35+DN35+DQ35+DT35+DW35+DZ35+EC35+EF35+EI35+EL35+EO35+ER35+EU35+EX35+FA35+FD35+FG35+FM35+FP35+FS35+FV35+FY35+GB35+GE35+GH35+GK35+GN35+GQ35+GT35+FJ35</f>
        <v>7995</v>
      </c>
      <c r="E35" s="32">
        <f t="shared" ref="E35" si="22">H35+K35+N35+Q35+T35+W35+Z35+AC35+AF35+AI35+AL35+AO35+AR35+AU35+AX35+BA35+BD35+BG35+BJ35+BM35+BP35+BS35+BV35+BY35+CB35+CE35+CH35+CK35+CN35+CQ35+CT35+CW35+CZ35+DC35+DF35+DI35+DL35+DO35+DR35+DU35+DX35+EA35+ED35+EG35+EJ35+EM35+EP35+ES35+EV35+EY35+FB35+FE35+FH35+FN35+FQ35+FT35+FW35+FZ35+GC35+GF35+GI35+GL35+GO35+GR35+GU35+FK35</f>
        <v>0</v>
      </c>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v>0.2</v>
      </c>
      <c r="AL35" s="32"/>
      <c r="AM35" s="32"/>
      <c r="AN35" s="32"/>
      <c r="AO35" s="32"/>
      <c r="AP35" s="32"/>
      <c r="AQ35" s="32"/>
      <c r="AR35" s="32"/>
      <c r="AS35" s="32">
        <v>100000</v>
      </c>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43"/>
      <c r="CB35" s="43"/>
      <c r="CC35" s="43">
        <v>410800</v>
      </c>
      <c r="CD35" s="43">
        <v>7994.8</v>
      </c>
      <c r="CE35" s="43">
        <v>0</v>
      </c>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v>14704.9</v>
      </c>
      <c r="DT35" s="43"/>
      <c r="DU35" s="43"/>
      <c r="DV35" s="43"/>
      <c r="DW35" s="43"/>
      <c r="DX35" s="43"/>
      <c r="DY35" s="43">
        <v>3300</v>
      </c>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v>75000</v>
      </c>
      <c r="GH35" s="43"/>
      <c r="GI35" s="43"/>
      <c r="GJ35" s="32"/>
      <c r="GK35" s="32"/>
      <c r="GL35" s="32"/>
      <c r="GM35" s="32"/>
      <c r="GN35" s="32"/>
      <c r="GO35" s="32"/>
      <c r="GP35" s="32"/>
      <c r="GQ35" s="32"/>
      <c r="GR35" s="32"/>
      <c r="GS35" s="32"/>
      <c r="GT35" s="32"/>
      <c r="GU35" s="32"/>
    </row>
    <row r="36" spans="1:203" s="9" customFormat="1" ht="24.75" customHeight="1">
      <c r="A36" s="79" t="s">
        <v>50</v>
      </c>
      <c r="B36" s="79"/>
      <c r="C36" s="32">
        <f>C6+C28+C35</f>
        <v>7746294.0329999998</v>
      </c>
      <c r="D36" s="32">
        <f t="shared" ref="D36:GR36" si="23">D6+D28+D35</f>
        <v>11948630.4</v>
      </c>
      <c r="E36" s="32">
        <f t="shared" si="23"/>
        <v>2261079.3455100004</v>
      </c>
      <c r="F36" s="32">
        <f t="shared" si="23"/>
        <v>80000.032999999996</v>
      </c>
      <c r="G36" s="32">
        <f t="shared" si="23"/>
        <v>80000</v>
      </c>
      <c r="H36" s="32">
        <f>H6+H28+H35</f>
        <v>9375.7000000000007</v>
      </c>
      <c r="I36" s="32">
        <f t="shared" si="23"/>
        <v>165000.00000000003</v>
      </c>
      <c r="J36" s="32">
        <f t="shared" si="23"/>
        <v>296308.69999999995</v>
      </c>
      <c r="K36" s="32">
        <f t="shared" si="23"/>
        <v>36941.189409999992</v>
      </c>
      <c r="L36" s="32">
        <f t="shared" si="23"/>
        <v>335000.00000000006</v>
      </c>
      <c r="M36" s="32">
        <f t="shared" si="23"/>
        <v>324315.19999999995</v>
      </c>
      <c r="N36" s="32">
        <f t="shared" si="23"/>
        <v>194935.85892</v>
      </c>
      <c r="O36" s="32">
        <f t="shared" si="23"/>
        <v>116030.00000000003</v>
      </c>
      <c r="P36" s="32">
        <f t="shared" si="23"/>
        <v>117982.30000000002</v>
      </c>
      <c r="Q36" s="32">
        <f t="shared" si="23"/>
        <v>7765.7747800000006</v>
      </c>
      <c r="R36" s="32">
        <f t="shared" si="23"/>
        <v>89999.999999999985</v>
      </c>
      <c r="S36" s="32">
        <f t="shared" si="23"/>
        <v>89999.999999999985</v>
      </c>
      <c r="T36" s="32">
        <f t="shared" si="23"/>
        <v>63275.100050000008</v>
      </c>
      <c r="U36" s="32">
        <f t="shared" si="23"/>
        <v>100000</v>
      </c>
      <c r="V36" s="32">
        <f t="shared" si="23"/>
        <v>117781.4</v>
      </c>
      <c r="W36" s="32">
        <f t="shared" si="23"/>
        <v>6427.5029999999997</v>
      </c>
      <c r="X36" s="32">
        <f t="shared" si="23"/>
        <v>553037.5</v>
      </c>
      <c r="Y36" s="32">
        <f t="shared" si="23"/>
        <v>577926.79999999993</v>
      </c>
      <c r="Z36" s="32">
        <f t="shared" si="23"/>
        <v>4109.3999999999996</v>
      </c>
      <c r="AA36" s="32">
        <f t="shared" si="23"/>
        <v>110000.00000000001</v>
      </c>
      <c r="AB36" s="32">
        <f t="shared" si="23"/>
        <v>92218.6</v>
      </c>
      <c r="AC36" s="32">
        <f t="shared" si="23"/>
        <v>0</v>
      </c>
      <c r="AD36" s="32">
        <f t="shared" si="23"/>
        <v>37216.800000000003</v>
      </c>
      <c r="AE36" s="32">
        <f t="shared" si="23"/>
        <v>37216.800000000003</v>
      </c>
      <c r="AF36" s="32">
        <f t="shared" si="23"/>
        <v>18622</v>
      </c>
      <c r="AG36" s="32">
        <f t="shared" si="23"/>
        <v>0</v>
      </c>
      <c r="AH36" s="32">
        <f t="shared" si="23"/>
        <v>424083</v>
      </c>
      <c r="AI36" s="32">
        <f t="shared" si="23"/>
        <v>92981.1</v>
      </c>
      <c r="AJ36" s="32">
        <f t="shared" si="23"/>
        <v>0</v>
      </c>
      <c r="AK36" s="32">
        <f t="shared" si="23"/>
        <v>40700.6</v>
      </c>
      <c r="AL36" s="32">
        <f t="shared" si="23"/>
        <v>0</v>
      </c>
      <c r="AM36" s="32">
        <f t="shared" si="23"/>
        <v>12878.400000000001</v>
      </c>
      <c r="AN36" s="32">
        <f t="shared" si="23"/>
        <v>12878.400000000001</v>
      </c>
      <c r="AO36" s="32">
        <f t="shared" si="23"/>
        <v>0</v>
      </c>
      <c r="AP36" s="32">
        <f t="shared" si="23"/>
        <v>71096.100000000006</v>
      </c>
      <c r="AQ36" s="32">
        <f t="shared" si="23"/>
        <v>71096.100000000006</v>
      </c>
      <c r="AR36" s="32">
        <f t="shared" si="23"/>
        <v>0</v>
      </c>
      <c r="AS36" s="32">
        <f t="shared" si="23"/>
        <v>100000</v>
      </c>
      <c r="AT36" s="32">
        <f t="shared" si="23"/>
        <v>103016.40000000001</v>
      </c>
      <c r="AU36" s="32">
        <f t="shared" si="23"/>
        <v>0</v>
      </c>
      <c r="AV36" s="32">
        <f t="shared" si="23"/>
        <v>76145.3</v>
      </c>
      <c r="AW36" s="32">
        <f t="shared" si="23"/>
        <v>91613.200000000012</v>
      </c>
      <c r="AX36" s="32">
        <f t="shared" si="23"/>
        <v>5047.2</v>
      </c>
      <c r="AY36" s="32">
        <f t="shared" si="23"/>
        <v>123036.6</v>
      </c>
      <c r="AZ36" s="32">
        <f t="shared" si="23"/>
        <v>313715.20000000001</v>
      </c>
      <c r="BA36" s="32">
        <f t="shared" si="23"/>
        <v>32605.9</v>
      </c>
      <c r="BB36" s="32">
        <f t="shared" si="23"/>
        <v>131517.70000000001</v>
      </c>
      <c r="BC36" s="32">
        <f t="shared" si="23"/>
        <v>129712.1</v>
      </c>
      <c r="BD36" s="32">
        <f t="shared" si="23"/>
        <v>0</v>
      </c>
      <c r="BE36" s="32">
        <f t="shared" si="23"/>
        <v>0</v>
      </c>
      <c r="BF36" s="32">
        <f t="shared" si="23"/>
        <v>4068.3</v>
      </c>
      <c r="BG36" s="32">
        <f t="shared" si="23"/>
        <v>3936.4</v>
      </c>
      <c r="BH36" s="32">
        <f t="shared" si="23"/>
        <v>120000</v>
      </c>
      <c r="BI36" s="32">
        <f t="shared" si="23"/>
        <v>120000</v>
      </c>
      <c r="BJ36" s="32">
        <f t="shared" si="23"/>
        <v>0</v>
      </c>
      <c r="BK36" s="32">
        <f t="shared" si="23"/>
        <v>40030.400000000001</v>
      </c>
      <c r="BL36" s="32">
        <f t="shared" si="23"/>
        <v>14247.9</v>
      </c>
      <c r="BM36" s="32">
        <f t="shared" si="23"/>
        <v>0</v>
      </c>
      <c r="BN36" s="32">
        <f t="shared" si="23"/>
        <v>0</v>
      </c>
      <c r="BO36" s="32">
        <f t="shared" si="23"/>
        <v>1000000</v>
      </c>
      <c r="BP36" s="32">
        <f t="shared" si="23"/>
        <v>14453.8</v>
      </c>
      <c r="BQ36" s="32">
        <f t="shared" si="23"/>
        <v>0</v>
      </c>
      <c r="BR36" s="32">
        <f t="shared" si="23"/>
        <v>23445.3</v>
      </c>
      <c r="BS36" s="32">
        <f t="shared" si="23"/>
        <v>2726.2</v>
      </c>
      <c r="BT36" s="32">
        <f t="shared" si="23"/>
        <v>319231</v>
      </c>
      <c r="BU36" s="32">
        <f t="shared" si="23"/>
        <v>337657</v>
      </c>
      <c r="BV36" s="32">
        <f t="shared" si="23"/>
        <v>25618.574570000001</v>
      </c>
      <c r="BW36" s="32">
        <f t="shared" si="23"/>
        <v>14088.5</v>
      </c>
      <c r="BX36" s="32">
        <f t="shared" si="23"/>
        <v>70805.5</v>
      </c>
      <c r="BY36" s="32">
        <f t="shared" si="23"/>
        <v>0</v>
      </c>
      <c r="BZ36" s="32">
        <f t="shared" si="23"/>
        <v>441031.8</v>
      </c>
      <c r="CA36" s="32">
        <f t="shared" si="23"/>
        <v>441031.80000000005</v>
      </c>
      <c r="CB36" s="32">
        <f t="shared" si="23"/>
        <v>440500.02865999995</v>
      </c>
      <c r="CC36" s="32">
        <f t="shared" si="23"/>
        <v>410800</v>
      </c>
      <c r="CD36" s="32">
        <f t="shared" si="23"/>
        <v>482069.10000000003</v>
      </c>
      <c r="CE36" s="32">
        <f t="shared" si="23"/>
        <v>29038.979320000002</v>
      </c>
      <c r="CF36" s="32">
        <f t="shared" si="23"/>
        <v>766009</v>
      </c>
      <c r="CG36" s="32">
        <f t="shared" si="23"/>
        <v>766009</v>
      </c>
      <c r="CH36" s="32">
        <f t="shared" si="23"/>
        <v>31153.4</v>
      </c>
      <c r="CI36" s="32">
        <f t="shared" si="23"/>
        <v>4698</v>
      </c>
      <c r="CJ36" s="32">
        <f t="shared" si="23"/>
        <v>4698</v>
      </c>
      <c r="CK36" s="32">
        <f t="shared" si="23"/>
        <v>0</v>
      </c>
      <c r="CL36" s="32">
        <f t="shared" si="23"/>
        <v>248860.6</v>
      </c>
      <c r="CM36" s="32">
        <f t="shared" si="23"/>
        <v>36408.199999999997</v>
      </c>
      <c r="CN36" s="32">
        <f t="shared" si="23"/>
        <v>0</v>
      </c>
      <c r="CO36" s="32">
        <f t="shared" si="23"/>
        <v>610.79999999999995</v>
      </c>
      <c r="CP36" s="32">
        <f t="shared" si="23"/>
        <v>67367</v>
      </c>
      <c r="CQ36" s="32">
        <f t="shared" si="23"/>
        <v>0</v>
      </c>
      <c r="CR36" s="32">
        <f t="shared" si="23"/>
        <v>2790.2000000000003</v>
      </c>
      <c r="CS36" s="32">
        <f t="shared" si="23"/>
        <v>2790.2000000000003</v>
      </c>
      <c r="CT36" s="32">
        <f t="shared" si="23"/>
        <v>595.72670000000005</v>
      </c>
      <c r="CU36" s="32">
        <f t="shared" si="23"/>
        <v>0</v>
      </c>
      <c r="CV36" s="32">
        <f t="shared" si="23"/>
        <v>5218.3</v>
      </c>
      <c r="CW36" s="32">
        <f t="shared" si="23"/>
        <v>773.09999999999991</v>
      </c>
      <c r="CX36" s="32">
        <f t="shared" si="23"/>
        <v>24962</v>
      </c>
      <c r="CY36" s="32">
        <f t="shared" si="23"/>
        <v>35849.4</v>
      </c>
      <c r="CZ36" s="32">
        <f t="shared" si="23"/>
        <v>0</v>
      </c>
      <c r="DA36" s="32">
        <f t="shared" si="23"/>
        <v>4250</v>
      </c>
      <c r="DB36" s="32">
        <f t="shared" si="23"/>
        <v>4250</v>
      </c>
      <c r="DC36" s="32">
        <f t="shared" si="23"/>
        <v>0</v>
      </c>
      <c r="DD36" s="32">
        <f t="shared" si="23"/>
        <v>1925.6</v>
      </c>
      <c r="DE36" s="32">
        <f t="shared" si="23"/>
        <v>1925.6</v>
      </c>
      <c r="DF36" s="32">
        <f t="shared" si="23"/>
        <v>0</v>
      </c>
      <c r="DG36" s="32">
        <f t="shared" si="23"/>
        <v>5940</v>
      </c>
      <c r="DH36" s="32">
        <f t="shared" si="23"/>
        <v>5940</v>
      </c>
      <c r="DI36" s="32">
        <f t="shared" si="23"/>
        <v>0</v>
      </c>
      <c r="DJ36" s="32">
        <f t="shared" si="23"/>
        <v>42237.200000000004</v>
      </c>
      <c r="DK36" s="32">
        <f t="shared" si="23"/>
        <v>127427.20000000001</v>
      </c>
      <c r="DL36" s="32">
        <f t="shared" si="23"/>
        <v>968.31626000000006</v>
      </c>
      <c r="DM36" s="32">
        <f t="shared" si="23"/>
        <v>40823.699999999997</v>
      </c>
      <c r="DN36" s="32">
        <f t="shared" si="23"/>
        <v>42313.599999999999</v>
      </c>
      <c r="DO36" s="32">
        <f t="shared" si="23"/>
        <v>500.3</v>
      </c>
      <c r="DP36" s="32">
        <f t="shared" si="23"/>
        <v>6500</v>
      </c>
      <c r="DQ36" s="32">
        <f t="shared" si="23"/>
        <v>6500</v>
      </c>
      <c r="DR36" s="32">
        <f t="shared" si="23"/>
        <v>4486.2510700000003</v>
      </c>
      <c r="DS36" s="32">
        <f t="shared" si="23"/>
        <v>14704.9</v>
      </c>
      <c r="DT36" s="32">
        <f t="shared" si="23"/>
        <v>32678.6</v>
      </c>
      <c r="DU36" s="32">
        <f t="shared" si="23"/>
        <v>7386.8440800000008</v>
      </c>
      <c r="DV36" s="32">
        <f t="shared" si="23"/>
        <v>31897.5</v>
      </c>
      <c r="DW36" s="32">
        <f t="shared" si="23"/>
        <v>31897.5</v>
      </c>
      <c r="DX36" s="32">
        <f t="shared" si="23"/>
        <v>697</v>
      </c>
      <c r="DY36" s="32">
        <f t="shared" si="23"/>
        <v>3300</v>
      </c>
      <c r="DZ36" s="32">
        <f t="shared" si="23"/>
        <v>3300</v>
      </c>
      <c r="EA36" s="32">
        <f t="shared" si="23"/>
        <v>2311.6999800000003</v>
      </c>
      <c r="EB36" s="32">
        <f t="shared" si="23"/>
        <v>0</v>
      </c>
      <c r="EC36" s="32">
        <f t="shared" si="23"/>
        <v>104301.80000000002</v>
      </c>
      <c r="ED36" s="32">
        <f t="shared" si="23"/>
        <v>35817</v>
      </c>
      <c r="EE36" s="32">
        <f t="shared" si="23"/>
        <v>0</v>
      </c>
      <c r="EF36" s="32">
        <f t="shared" si="23"/>
        <v>5479.3</v>
      </c>
      <c r="EG36" s="32">
        <f t="shared" si="23"/>
        <v>0</v>
      </c>
      <c r="EH36" s="32">
        <f t="shared" si="23"/>
        <v>0</v>
      </c>
      <c r="EI36" s="32">
        <f t="shared" si="23"/>
        <v>74398</v>
      </c>
      <c r="EJ36" s="32">
        <f t="shared" si="23"/>
        <v>3141.33</v>
      </c>
      <c r="EK36" s="32">
        <f t="shared" si="23"/>
        <v>10000</v>
      </c>
      <c r="EL36" s="32">
        <f t="shared" si="23"/>
        <v>10000</v>
      </c>
      <c r="EM36" s="32">
        <f t="shared" si="23"/>
        <v>0</v>
      </c>
      <c r="EN36" s="32">
        <f t="shared" si="23"/>
        <v>0</v>
      </c>
      <c r="EO36" s="32">
        <f t="shared" si="23"/>
        <v>38264.400000000001</v>
      </c>
      <c r="EP36" s="32">
        <f t="shared" si="23"/>
        <v>1321.9</v>
      </c>
      <c r="EQ36" s="32">
        <f t="shared" si="23"/>
        <v>332918.09999999998</v>
      </c>
      <c r="ER36" s="32">
        <f t="shared" si="23"/>
        <v>321169.5</v>
      </c>
      <c r="ES36" s="32">
        <f t="shared" si="23"/>
        <v>27716.633679999999</v>
      </c>
      <c r="ET36" s="32">
        <f t="shared" si="23"/>
        <v>0</v>
      </c>
      <c r="EU36" s="32">
        <f t="shared" si="23"/>
        <v>1770993.5</v>
      </c>
      <c r="EV36" s="32">
        <f t="shared" si="23"/>
        <v>39011.212379999997</v>
      </c>
      <c r="EW36" s="32">
        <f t="shared" si="23"/>
        <v>1008011.7999999999</v>
      </c>
      <c r="EX36" s="32">
        <f t="shared" si="23"/>
        <v>1118999.1000000001</v>
      </c>
      <c r="EY36" s="32">
        <f t="shared" si="23"/>
        <v>204559.9</v>
      </c>
      <c r="EZ36" s="32">
        <f t="shared" si="23"/>
        <v>2708.5</v>
      </c>
      <c r="FA36" s="32">
        <f t="shared" si="23"/>
        <v>1894.1</v>
      </c>
      <c r="FB36" s="32">
        <f t="shared" si="23"/>
        <v>0</v>
      </c>
      <c r="FC36" s="32">
        <f t="shared" si="23"/>
        <v>0</v>
      </c>
      <c r="FD36" s="32">
        <f t="shared" si="23"/>
        <v>89349.1</v>
      </c>
      <c r="FE36" s="32">
        <f t="shared" si="23"/>
        <v>10000</v>
      </c>
      <c r="FF36" s="32">
        <f t="shared" si="23"/>
        <v>0</v>
      </c>
      <c r="FG36" s="32">
        <f t="shared" si="23"/>
        <v>19188.800000000003</v>
      </c>
      <c r="FH36" s="32">
        <f t="shared" si="23"/>
        <v>263</v>
      </c>
      <c r="FI36" s="32">
        <f t="shared" si="23"/>
        <v>0</v>
      </c>
      <c r="FJ36" s="32">
        <f t="shared" si="23"/>
        <v>1906.9</v>
      </c>
      <c r="FK36" s="32">
        <f t="shared" si="23"/>
        <v>1906.9</v>
      </c>
      <c r="FL36" s="32">
        <f t="shared" si="23"/>
        <v>604566.10000000009</v>
      </c>
      <c r="FM36" s="32">
        <f t="shared" si="23"/>
        <v>604566.10000000009</v>
      </c>
      <c r="FN36" s="32">
        <f t="shared" si="23"/>
        <v>301678.09114999999</v>
      </c>
      <c r="FO36" s="32">
        <f t="shared" si="23"/>
        <v>30286.400000000001</v>
      </c>
      <c r="FP36" s="32">
        <f t="shared" si="23"/>
        <v>33768.299999999996</v>
      </c>
      <c r="FQ36" s="32">
        <f t="shared" si="23"/>
        <v>1560.6</v>
      </c>
      <c r="FR36" s="32">
        <f t="shared" si="23"/>
        <v>50145.8</v>
      </c>
      <c r="FS36" s="32">
        <f t="shared" si="23"/>
        <v>50145.8</v>
      </c>
      <c r="FT36" s="32">
        <f t="shared" si="23"/>
        <v>0</v>
      </c>
      <c r="FU36" s="32">
        <f t="shared" si="23"/>
        <v>17054</v>
      </c>
      <c r="FV36" s="32">
        <f t="shared" si="23"/>
        <v>16560</v>
      </c>
      <c r="FW36" s="32">
        <f t="shared" si="23"/>
        <v>0</v>
      </c>
      <c r="FX36" s="32">
        <f t="shared" si="23"/>
        <v>192255.3</v>
      </c>
      <c r="FY36" s="32">
        <f t="shared" si="23"/>
        <v>205285</v>
      </c>
      <c r="FZ36" s="32">
        <f t="shared" si="23"/>
        <v>51608.600000000006</v>
      </c>
      <c r="GA36" s="32">
        <f t="shared" si="23"/>
        <v>521494</v>
      </c>
      <c r="GB36" s="32">
        <f t="shared" si="23"/>
        <v>521494</v>
      </c>
      <c r="GC36" s="32">
        <f t="shared" si="23"/>
        <v>336054.9</v>
      </c>
      <c r="GD36" s="32">
        <f t="shared" si="23"/>
        <v>6707.9</v>
      </c>
      <c r="GE36" s="32">
        <f t="shared" si="23"/>
        <v>8899.9</v>
      </c>
      <c r="GF36" s="32">
        <f>GF6+GF28+GF35</f>
        <v>0</v>
      </c>
      <c r="GG36" s="32">
        <f>GG6+GG28+GG35</f>
        <v>75000</v>
      </c>
      <c r="GH36" s="32">
        <f>GH6+GH28+GH35</f>
        <v>113944.1</v>
      </c>
      <c r="GI36" s="32">
        <f>GI6+GI28+GI35</f>
        <v>2884.0433499999999</v>
      </c>
      <c r="GJ36" s="32">
        <f t="shared" si="23"/>
        <v>4947.1000000000004</v>
      </c>
      <c r="GK36" s="32">
        <f t="shared" si="23"/>
        <v>4947.1000000000004</v>
      </c>
      <c r="GL36" s="32">
        <f t="shared" si="23"/>
        <v>2025.30647</v>
      </c>
      <c r="GM36" s="32">
        <f t="shared" si="23"/>
        <v>20658.7</v>
      </c>
      <c r="GN36" s="32">
        <f t="shared" si="23"/>
        <v>20722.599999999999</v>
      </c>
      <c r="GO36" s="32">
        <f t="shared" si="23"/>
        <v>0</v>
      </c>
      <c r="GP36" s="32">
        <f t="shared" si="23"/>
        <v>23890.7</v>
      </c>
      <c r="GQ36" s="32">
        <f t="shared" si="23"/>
        <v>23890.699999999997</v>
      </c>
      <c r="GR36" s="32">
        <f t="shared" si="23"/>
        <v>14850.296679999999</v>
      </c>
      <c r="GS36" s="32">
        <f t="shared" ref="GS36:GU36" si="24">GS6+GS28+GS35</f>
        <v>200000</v>
      </c>
      <c r="GT36" s="32">
        <f t="shared" si="24"/>
        <v>200000</v>
      </c>
      <c r="GU36" s="32">
        <f t="shared" si="24"/>
        <v>189446.28499999997</v>
      </c>
    </row>
  </sheetData>
  <mergeCells count="75">
    <mergeCell ref="FX4:FZ4"/>
    <mergeCell ref="GA4:GC4"/>
    <mergeCell ref="GD4:GF4"/>
    <mergeCell ref="GG4:GI4"/>
    <mergeCell ref="FU4:FW4"/>
    <mergeCell ref="FO4:FQ4"/>
    <mergeCell ref="FR4:FT4"/>
    <mergeCell ref="EQ4:ES4"/>
    <mergeCell ref="ET4:EV4"/>
    <mergeCell ref="EW4:EY4"/>
    <mergeCell ref="EZ4:FB4"/>
    <mergeCell ref="FC4:FE4"/>
    <mergeCell ref="FI4:FK4"/>
    <mergeCell ref="EH4:EJ4"/>
    <mergeCell ref="EK4:EM4"/>
    <mergeCell ref="DA4:DC4"/>
    <mergeCell ref="FF4:FH4"/>
    <mergeCell ref="FL4:FN4"/>
    <mergeCell ref="DV4:DX4"/>
    <mergeCell ref="EB4:ED4"/>
    <mergeCell ref="EE4:EG4"/>
    <mergeCell ref="EN4:EP4"/>
    <mergeCell ref="DG4:DI4"/>
    <mergeCell ref="DJ4:DL4"/>
    <mergeCell ref="CR4:CT4"/>
    <mergeCell ref="CU4:CW4"/>
    <mergeCell ref="CX4:CZ4"/>
    <mergeCell ref="DD4:DF4"/>
    <mergeCell ref="DY4:EA4"/>
    <mergeCell ref="DM4:DO4"/>
    <mergeCell ref="DP4:DR4"/>
    <mergeCell ref="DS4:DU4"/>
    <mergeCell ref="CC4:CE4"/>
    <mergeCell ref="CF4:CH4"/>
    <mergeCell ref="CI4:CK4"/>
    <mergeCell ref="CL4:CN4"/>
    <mergeCell ref="CO4:CQ4"/>
    <mergeCell ref="BK4:BM4"/>
    <mergeCell ref="BN4:BP4"/>
    <mergeCell ref="BQ4:BS4"/>
    <mergeCell ref="BT4:BV4"/>
    <mergeCell ref="BW4:BY4"/>
    <mergeCell ref="A36:B36"/>
    <mergeCell ref="A35:B35"/>
    <mergeCell ref="B4:B5"/>
    <mergeCell ref="A4:A5"/>
    <mergeCell ref="BH4:BJ4"/>
    <mergeCell ref="D1:W1"/>
    <mergeCell ref="X3:Z3"/>
    <mergeCell ref="D2:Q2"/>
    <mergeCell ref="C4:E4"/>
    <mergeCell ref="F4:H4"/>
    <mergeCell ref="I4:K4"/>
    <mergeCell ref="L4:N4"/>
    <mergeCell ref="O4:Q4"/>
    <mergeCell ref="R4:T4"/>
    <mergeCell ref="U4:W4"/>
    <mergeCell ref="X4:Z4"/>
    <mergeCell ref="P3:Q3"/>
    <mergeCell ref="GS4:GU4"/>
    <mergeCell ref="AA4:AC4"/>
    <mergeCell ref="AD4:AF4"/>
    <mergeCell ref="AJ4:AL4"/>
    <mergeCell ref="AM4:AO4"/>
    <mergeCell ref="AP4:AR4"/>
    <mergeCell ref="AG4:AI4"/>
    <mergeCell ref="BZ4:CB4"/>
    <mergeCell ref="GJ4:GL4"/>
    <mergeCell ref="GM4:GO4"/>
    <mergeCell ref="GP4:GR4"/>
    <mergeCell ref="AS4:AU4"/>
    <mergeCell ref="AV4:AX4"/>
    <mergeCell ref="AY4:BA4"/>
    <mergeCell ref="BB4:BD4"/>
    <mergeCell ref="BE4:BG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5"/>
  <sheetViews>
    <sheetView showGridLines="0" view="pageBreakPreview" zoomScale="85" zoomScaleNormal="100" zoomScaleSheetLayoutView="85" workbookViewId="0">
      <pane xSplit="2" ySplit="4" topLeftCell="C5" activePane="bottomRight" state="frozen"/>
      <selection pane="topRight" activeCell="C1" sqref="C1"/>
      <selection pane="bottomLeft" activeCell="A11" sqref="A11"/>
      <selection pane="bottomRight" activeCell="C2" sqref="C2:Q2"/>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1.54296875" style="2" customWidth="1"/>
    <col min="22" max="22" width="14.7265625" style="2" customWidth="1"/>
    <col min="23" max="23" width="12.7265625" style="2" customWidth="1"/>
    <col min="24" max="24" width="9.54296875" style="2" customWidth="1"/>
    <col min="25" max="26" width="14.453125" style="2" customWidth="1"/>
    <col min="27" max="27" width="12.81640625" style="2" customWidth="1"/>
    <col min="28" max="28" width="14.7265625" style="2" customWidth="1"/>
    <col min="29" max="34" width="14" style="2" customWidth="1"/>
    <col min="35" max="35" width="12" style="2" customWidth="1"/>
    <col min="36" max="38" width="14" style="2" customWidth="1"/>
    <col min="39" max="39" width="11" style="2" customWidth="1"/>
    <col min="40" max="40" width="14" style="2" customWidth="1"/>
    <col min="41" max="41" width="14.26953125" style="2" customWidth="1"/>
    <col min="42" max="42" width="11.54296875" style="2" customWidth="1"/>
    <col min="43" max="43" width="14.1796875" style="2" customWidth="1"/>
    <col min="44" max="44" width="12.4531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6" width="14.7265625" style="2" customWidth="1"/>
    <col min="57" max="57" width="11.26953125" style="2" customWidth="1"/>
    <col min="58" max="58" width="12.453125" style="2" customWidth="1"/>
    <col min="59" max="59" width="11.26953125" style="2" customWidth="1"/>
    <col min="60" max="60" width="13" style="2" customWidth="1"/>
    <col min="61" max="61" width="11.54296875" style="2" customWidth="1"/>
    <col min="62" max="62" width="10.26953125" style="2" customWidth="1"/>
    <col min="63" max="63" width="9.453125" style="2" customWidth="1"/>
    <col min="64" max="64" width="10.54296875" style="2" customWidth="1"/>
    <col min="65" max="65" width="9.81640625" style="2" customWidth="1"/>
    <col min="66" max="66" width="12" style="2" customWidth="1"/>
    <col min="67" max="67" width="11" style="2" customWidth="1"/>
    <col min="68" max="68" width="10.1796875" style="2" customWidth="1"/>
    <col min="69" max="69" width="10.81640625" style="2" customWidth="1"/>
    <col min="70" max="70" width="11.7265625" style="2" customWidth="1"/>
    <col min="71" max="71" width="11.26953125" style="2" customWidth="1"/>
    <col min="72" max="72" width="11.7265625" style="2" customWidth="1"/>
    <col min="73" max="73" width="12.726562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8"/>
      <c r="T1" s="4"/>
      <c r="U1" s="4"/>
      <c r="V1" s="4"/>
      <c r="W1" s="4"/>
    </row>
    <row r="2" spans="1:80" ht="42.75" customHeight="1">
      <c r="A2" s="1" t="s">
        <v>1</v>
      </c>
      <c r="C2" s="89" t="s">
        <v>375</v>
      </c>
      <c r="D2" s="89"/>
      <c r="E2" s="89"/>
      <c r="F2" s="89"/>
      <c r="G2" s="89"/>
      <c r="H2" s="89"/>
      <c r="I2" s="89"/>
      <c r="J2" s="89"/>
      <c r="K2" s="89"/>
      <c r="L2" s="89"/>
      <c r="M2" s="89"/>
      <c r="N2" s="89"/>
      <c r="O2" s="89"/>
      <c r="P2" s="89"/>
      <c r="Q2" s="89"/>
      <c r="R2" s="73"/>
      <c r="S2" s="73"/>
      <c r="T2" s="73"/>
      <c r="U2" s="73"/>
      <c r="V2" s="73"/>
      <c r="W2" s="73"/>
      <c r="X2" s="55"/>
    </row>
    <row r="3" spans="1:80" ht="26.25" customHeight="1">
      <c r="P3" s="86" t="s">
        <v>128</v>
      </c>
      <c r="Q3" s="86"/>
      <c r="R3" s="76"/>
      <c r="X3" s="53"/>
    </row>
    <row r="4" spans="1:80" ht="207.75" customHeight="1">
      <c r="A4" s="88" t="s">
        <v>52</v>
      </c>
      <c r="B4" s="80" t="s">
        <v>131</v>
      </c>
      <c r="C4" s="85" t="s">
        <v>135</v>
      </c>
      <c r="D4" s="85"/>
      <c r="E4" s="85"/>
      <c r="F4" s="80" t="s">
        <v>2</v>
      </c>
      <c r="G4" s="80"/>
      <c r="H4" s="80"/>
      <c r="I4" s="80" t="s">
        <v>19</v>
      </c>
      <c r="J4" s="80"/>
      <c r="K4" s="80"/>
      <c r="L4" s="80" t="s">
        <v>123</v>
      </c>
      <c r="M4" s="80"/>
      <c r="N4" s="80"/>
      <c r="O4" s="80" t="s">
        <v>323</v>
      </c>
      <c r="P4" s="80"/>
      <c r="Q4" s="80"/>
      <c r="R4" s="80" t="s">
        <v>3</v>
      </c>
      <c r="S4" s="80"/>
      <c r="T4" s="80"/>
      <c r="U4" s="80" t="s">
        <v>4</v>
      </c>
      <c r="V4" s="80"/>
      <c r="W4" s="80"/>
      <c r="X4" s="90" t="s">
        <v>5</v>
      </c>
      <c r="Y4" s="90"/>
      <c r="Z4" s="90"/>
      <c r="AA4" s="80" t="s">
        <v>6</v>
      </c>
      <c r="AB4" s="80"/>
      <c r="AC4" s="80"/>
      <c r="AD4" s="80" t="s">
        <v>288</v>
      </c>
      <c r="AE4" s="80"/>
      <c r="AF4" s="80"/>
      <c r="AG4" s="80" t="s">
        <v>181</v>
      </c>
      <c r="AH4" s="80"/>
      <c r="AI4" s="80"/>
      <c r="AJ4" s="80" t="s">
        <v>9</v>
      </c>
      <c r="AK4" s="80"/>
      <c r="AL4" s="80"/>
      <c r="AM4" s="80" t="s">
        <v>7</v>
      </c>
      <c r="AN4" s="80"/>
      <c r="AO4" s="80"/>
      <c r="AP4" s="80" t="s">
        <v>8</v>
      </c>
      <c r="AQ4" s="80"/>
      <c r="AR4" s="80"/>
      <c r="AS4" s="80" t="s">
        <v>10</v>
      </c>
      <c r="AT4" s="80"/>
      <c r="AU4" s="80"/>
      <c r="AV4" s="80" t="s">
        <v>11</v>
      </c>
      <c r="AW4" s="80"/>
      <c r="AX4" s="80"/>
      <c r="AY4" s="80" t="s">
        <v>16</v>
      </c>
      <c r="AZ4" s="80"/>
      <c r="BA4" s="80"/>
      <c r="BB4" s="80" t="s">
        <v>17</v>
      </c>
      <c r="BC4" s="80"/>
      <c r="BD4" s="80"/>
      <c r="BE4" s="81" t="s">
        <v>15</v>
      </c>
      <c r="BF4" s="82"/>
      <c r="BG4" s="83"/>
      <c r="BH4" s="81" t="s">
        <v>312</v>
      </c>
      <c r="BI4" s="82"/>
      <c r="BJ4" s="83"/>
      <c r="BK4" s="81" t="s">
        <v>314</v>
      </c>
      <c r="BL4" s="82"/>
      <c r="BM4" s="83"/>
      <c r="BN4" s="80" t="s">
        <v>12</v>
      </c>
      <c r="BO4" s="80"/>
      <c r="BP4" s="80"/>
      <c r="BQ4" s="80" t="s">
        <v>14</v>
      </c>
      <c r="BR4" s="80"/>
      <c r="BS4" s="80"/>
      <c r="BT4" s="80" t="s">
        <v>13</v>
      </c>
      <c r="BU4" s="80"/>
      <c r="BV4" s="80"/>
      <c r="BW4" s="80" t="s">
        <v>125</v>
      </c>
      <c r="BX4" s="80"/>
      <c r="BY4" s="80"/>
      <c r="BZ4" s="80" t="s">
        <v>18</v>
      </c>
      <c r="CA4" s="80"/>
      <c r="CB4" s="80"/>
    </row>
    <row r="5" spans="1:80" s="39" customFormat="1" ht="63.75" customHeight="1">
      <c r="A5" s="88"/>
      <c r="B5" s="80"/>
      <c r="C5" s="38" t="s">
        <v>263</v>
      </c>
      <c r="D5" s="38" t="s">
        <v>264</v>
      </c>
      <c r="E5" s="38" t="s">
        <v>265</v>
      </c>
      <c r="F5" s="38" t="s">
        <v>263</v>
      </c>
      <c r="G5" s="38" t="s">
        <v>264</v>
      </c>
      <c r="H5" s="38" t="s">
        <v>265</v>
      </c>
      <c r="I5" s="38" t="s">
        <v>263</v>
      </c>
      <c r="J5" s="38" t="s">
        <v>264</v>
      </c>
      <c r="K5" s="38" t="s">
        <v>265</v>
      </c>
      <c r="L5" s="38" t="s">
        <v>263</v>
      </c>
      <c r="M5" s="38" t="s">
        <v>264</v>
      </c>
      <c r="N5" s="38" t="s">
        <v>265</v>
      </c>
      <c r="O5" s="38" t="s">
        <v>263</v>
      </c>
      <c r="P5" s="38" t="s">
        <v>264</v>
      </c>
      <c r="Q5" s="38" t="s">
        <v>265</v>
      </c>
      <c r="R5" s="38" t="s">
        <v>263</v>
      </c>
      <c r="S5" s="38" t="s">
        <v>264</v>
      </c>
      <c r="T5" s="38" t="s">
        <v>265</v>
      </c>
      <c r="U5" s="38" t="s">
        <v>263</v>
      </c>
      <c r="V5" s="38" t="s">
        <v>264</v>
      </c>
      <c r="W5" s="38" t="s">
        <v>265</v>
      </c>
      <c r="X5" s="38" t="s">
        <v>263</v>
      </c>
      <c r="Y5" s="38" t="s">
        <v>264</v>
      </c>
      <c r="Z5" s="38" t="s">
        <v>265</v>
      </c>
      <c r="AA5" s="38" t="s">
        <v>263</v>
      </c>
      <c r="AB5" s="38" t="s">
        <v>264</v>
      </c>
      <c r="AC5" s="38" t="s">
        <v>265</v>
      </c>
      <c r="AD5" s="38" t="s">
        <v>263</v>
      </c>
      <c r="AE5" s="38" t="s">
        <v>264</v>
      </c>
      <c r="AF5" s="38" t="s">
        <v>265</v>
      </c>
      <c r="AG5" s="38" t="s">
        <v>263</v>
      </c>
      <c r="AH5" s="38" t="s">
        <v>264</v>
      </c>
      <c r="AI5" s="38" t="s">
        <v>265</v>
      </c>
      <c r="AJ5" s="38" t="s">
        <v>263</v>
      </c>
      <c r="AK5" s="38" t="s">
        <v>264</v>
      </c>
      <c r="AL5" s="38" t="s">
        <v>265</v>
      </c>
      <c r="AM5" s="38" t="s">
        <v>263</v>
      </c>
      <c r="AN5" s="38" t="s">
        <v>264</v>
      </c>
      <c r="AO5" s="38" t="s">
        <v>265</v>
      </c>
      <c r="AP5" s="38" t="s">
        <v>263</v>
      </c>
      <c r="AQ5" s="38" t="s">
        <v>264</v>
      </c>
      <c r="AR5" s="38" t="s">
        <v>265</v>
      </c>
      <c r="AS5" s="38" t="s">
        <v>263</v>
      </c>
      <c r="AT5" s="38" t="s">
        <v>264</v>
      </c>
      <c r="AU5" s="38" t="s">
        <v>265</v>
      </c>
      <c r="AV5" s="38" t="s">
        <v>263</v>
      </c>
      <c r="AW5" s="38" t="s">
        <v>264</v>
      </c>
      <c r="AX5" s="38" t="s">
        <v>265</v>
      </c>
      <c r="AY5" s="38" t="s">
        <v>263</v>
      </c>
      <c r="AZ5" s="38" t="s">
        <v>264</v>
      </c>
      <c r="BA5" s="38" t="s">
        <v>265</v>
      </c>
      <c r="BB5" s="38" t="s">
        <v>263</v>
      </c>
      <c r="BC5" s="38" t="s">
        <v>264</v>
      </c>
      <c r="BD5" s="38" t="s">
        <v>265</v>
      </c>
      <c r="BE5" s="38" t="s">
        <v>263</v>
      </c>
      <c r="BF5" s="38" t="s">
        <v>264</v>
      </c>
      <c r="BG5" s="38" t="s">
        <v>265</v>
      </c>
      <c r="BH5" s="38" t="s">
        <v>263</v>
      </c>
      <c r="BI5" s="38" t="s">
        <v>264</v>
      </c>
      <c r="BJ5" s="38" t="s">
        <v>265</v>
      </c>
      <c r="BK5" s="38" t="s">
        <v>263</v>
      </c>
      <c r="BL5" s="38" t="s">
        <v>264</v>
      </c>
      <c r="BM5" s="38" t="s">
        <v>265</v>
      </c>
      <c r="BN5" s="38" t="s">
        <v>263</v>
      </c>
      <c r="BO5" s="38" t="s">
        <v>264</v>
      </c>
      <c r="BP5" s="38" t="s">
        <v>265</v>
      </c>
      <c r="BQ5" s="38" t="s">
        <v>263</v>
      </c>
      <c r="BR5" s="38" t="s">
        <v>264</v>
      </c>
      <c r="BS5" s="38" t="s">
        <v>265</v>
      </c>
      <c r="BT5" s="38" t="s">
        <v>263</v>
      </c>
      <c r="BU5" s="38" t="s">
        <v>264</v>
      </c>
      <c r="BV5" s="38" t="s">
        <v>265</v>
      </c>
      <c r="BW5" s="38" t="s">
        <v>263</v>
      </c>
      <c r="BX5" s="38" t="s">
        <v>264</v>
      </c>
      <c r="BY5" s="38" t="s">
        <v>265</v>
      </c>
      <c r="BZ5" s="38" t="s">
        <v>263</v>
      </c>
      <c r="CA5" s="38" t="s">
        <v>264</v>
      </c>
      <c r="CB5" s="38" t="s">
        <v>265</v>
      </c>
    </row>
    <row r="6" spans="1:80" s="8" customFormat="1" ht="35.25" customHeight="1">
      <c r="A6" s="30"/>
      <c r="B6" s="31" t="s">
        <v>132</v>
      </c>
      <c r="C6" s="32">
        <f>SUM(C7:C27)</f>
        <v>5539580.3999999994</v>
      </c>
      <c r="D6" s="32">
        <f t="shared" ref="D6:CB6" si="0">SUM(D7:D27)</f>
        <v>5590364.3000000007</v>
      </c>
      <c r="E6" s="32">
        <f t="shared" si="0"/>
        <v>3264000.6999999997</v>
      </c>
      <c r="F6" s="32">
        <f t="shared" si="0"/>
        <v>6.8999999999999995</v>
      </c>
      <c r="G6" s="32">
        <f t="shared" si="0"/>
        <v>6.8999999999999995</v>
      </c>
      <c r="H6" s="32">
        <f t="shared" si="0"/>
        <v>2.8</v>
      </c>
      <c r="I6" s="32">
        <f t="shared" si="0"/>
        <v>143.29999999999998</v>
      </c>
      <c r="J6" s="32">
        <f t="shared" si="0"/>
        <v>143.29999999999998</v>
      </c>
      <c r="K6" s="32">
        <f t="shared" si="0"/>
        <v>97.899999999999977</v>
      </c>
      <c r="L6" s="32">
        <f t="shared" si="0"/>
        <v>25749.699999999997</v>
      </c>
      <c r="M6" s="32">
        <f t="shared" si="0"/>
        <v>27792.699999999997</v>
      </c>
      <c r="N6" s="32">
        <f t="shared" si="0"/>
        <v>12204.599999999999</v>
      </c>
      <c r="O6" s="32">
        <f t="shared" si="0"/>
        <v>0</v>
      </c>
      <c r="P6" s="32">
        <f t="shared" si="0"/>
        <v>16.8</v>
      </c>
      <c r="Q6" s="32">
        <f t="shared" si="0"/>
        <v>0</v>
      </c>
      <c r="R6" s="32">
        <f t="shared" si="0"/>
        <v>2293</v>
      </c>
      <c r="S6" s="32">
        <f t="shared" si="0"/>
        <v>1596.8</v>
      </c>
      <c r="T6" s="32">
        <f t="shared" si="0"/>
        <v>0</v>
      </c>
      <c r="U6" s="32">
        <f t="shared" si="0"/>
        <v>47964.6</v>
      </c>
      <c r="V6" s="32">
        <f t="shared" si="0"/>
        <v>74370.2</v>
      </c>
      <c r="W6" s="32">
        <f t="shared" si="0"/>
        <v>9935.7000000000007</v>
      </c>
      <c r="X6" s="32">
        <f t="shared" si="0"/>
        <v>52.1</v>
      </c>
      <c r="Y6" s="32">
        <f t="shared" si="0"/>
        <v>52.1</v>
      </c>
      <c r="Z6" s="32">
        <f t="shared" si="0"/>
        <v>9.2999999999999989</v>
      </c>
      <c r="AA6" s="32">
        <f t="shared" si="0"/>
        <v>114580.2</v>
      </c>
      <c r="AB6" s="32">
        <f t="shared" si="0"/>
        <v>135894.40000000002</v>
      </c>
      <c r="AC6" s="32">
        <f t="shared" si="0"/>
        <v>67065.799999999988</v>
      </c>
      <c r="AD6" s="32">
        <f t="shared" si="0"/>
        <v>0</v>
      </c>
      <c r="AE6" s="32">
        <f t="shared" si="0"/>
        <v>0</v>
      </c>
      <c r="AF6" s="32">
        <f t="shared" si="0"/>
        <v>0</v>
      </c>
      <c r="AG6" s="32">
        <f t="shared" si="0"/>
        <v>7916.6999999999989</v>
      </c>
      <c r="AH6" s="32">
        <f t="shared" si="0"/>
        <v>7916.6999999999989</v>
      </c>
      <c r="AI6" s="32">
        <f t="shared" si="0"/>
        <v>0</v>
      </c>
      <c r="AJ6" s="32">
        <f t="shared" si="0"/>
        <v>18499.300000000003</v>
      </c>
      <c r="AK6" s="32">
        <f t="shared" si="0"/>
        <v>18499.300000000003</v>
      </c>
      <c r="AL6" s="32">
        <f t="shared" si="0"/>
        <v>7149.0999999999995</v>
      </c>
      <c r="AM6" s="32">
        <f t="shared" si="0"/>
        <v>1365.0000000000002</v>
      </c>
      <c r="AN6" s="32">
        <f t="shared" si="0"/>
        <v>1365.0000000000002</v>
      </c>
      <c r="AO6" s="32">
        <f t="shared" si="0"/>
        <v>541.1</v>
      </c>
      <c r="AP6" s="32">
        <f t="shared" si="0"/>
        <v>9574.7999999999975</v>
      </c>
      <c r="AQ6" s="32">
        <f t="shared" si="0"/>
        <v>9574.7999999999975</v>
      </c>
      <c r="AR6" s="32">
        <f t="shared" si="0"/>
        <v>4208.5</v>
      </c>
      <c r="AS6" s="32">
        <f t="shared" si="0"/>
        <v>978702.8</v>
      </c>
      <c r="AT6" s="32">
        <f t="shared" si="0"/>
        <v>978702.8</v>
      </c>
      <c r="AU6" s="32">
        <f t="shared" si="0"/>
        <v>613532.70000000007</v>
      </c>
      <c r="AV6" s="32">
        <f t="shared" si="0"/>
        <v>3356406.8999999994</v>
      </c>
      <c r="AW6" s="32">
        <f t="shared" si="0"/>
        <v>3356406.9</v>
      </c>
      <c r="AX6" s="32">
        <f t="shared" si="0"/>
        <v>2074565.9000000001</v>
      </c>
      <c r="AY6" s="32">
        <f t="shared" si="0"/>
        <v>94527.2</v>
      </c>
      <c r="AZ6" s="32">
        <f t="shared" si="0"/>
        <v>94527.2</v>
      </c>
      <c r="BA6" s="32">
        <f t="shared" si="0"/>
        <v>40130.200000000004</v>
      </c>
      <c r="BB6" s="32">
        <f t="shared" si="0"/>
        <v>20076.900000000001</v>
      </c>
      <c r="BC6" s="32">
        <f t="shared" si="0"/>
        <v>20076.900000000001</v>
      </c>
      <c r="BD6" s="32">
        <f t="shared" si="0"/>
        <v>7512.2000000000007</v>
      </c>
      <c r="BE6" s="32">
        <f t="shared" si="0"/>
        <v>2400</v>
      </c>
      <c r="BF6" s="32">
        <f t="shared" si="0"/>
        <v>2100</v>
      </c>
      <c r="BG6" s="32">
        <f t="shared" si="0"/>
        <v>0</v>
      </c>
      <c r="BH6" s="32">
        <f t="shared" si="0"/>
        <v>0</v>
      </c>
      <c r="BI6" s="32">
        <f t="shared" si="0"/>
        <v>120.7</v>
      </c>
      <c r="BJ6" s="32">
        <f t="shared" si="0"/>
        <v>0</v>
      </c>
      <c r="BK6" s="32">
        <f t="shared" si="0"/>
        <v>0</v>
      </c>
      <c r="BL6" s="32">
        <f t="shared" si="0"/>
        <v>832.00000000000011</v>
      </c>
      <c r="BM6" s="32">
        <f t="shared" si="0"/>
        <v>0</v>
      </c>
      <c r="BN6" s="32">
        <f t="shared" si="0"/>
        <v>9050.7999999999975</v>
      </c>
      <c r="BO6" s="32">
        <f t="shared" si="0"/>
        <v>9050.7999999999975</v>
      </c>
      <c r="BP6" s="32">
        <f t="shared" si="0"/>
        <v>3451.8999999999996</v>
      </c>
      <c r="BQ6" s="32">
        <f t="shared" si="0"/>
        <v>3132.3000000000011</v>
      </c>
      <c r="BR6" s="32">
        <f t="shared" si="0"/>
        <v>3132.3000000000011</v>
      </c>
      <c r="BS6" s="32">
        <f t="shared" si="0"/>
        <v>1269.2</v>
      </c>
      <c r="BT6" s="32">
        <f t="shared" si="0"/>
        <v>2450.6999999999998</v>
      </c>
      <c r="BU6" s="32">
        <f t="shared" si="0"/>
        <v>3498.4999999999991</v>
      </c>
      <c r="BV6" s="32">
        <f t="shared" si="0"/>
        <v>11.3</v>
      </c>
      <c r="BW6" s="32">
        <f t="shared" si="0"/>
        <v>36598.800000000003</v>
      </c>
      <c r="BX6" s="32">
        <f t="shared" si="0"/>
        <v>36598.800000000003</v>
      </c>
      <c r="BY6" s="32">
        <f t="shared" si="0"/>
        <v>18268.300000000003</v>
      </c>
      <c r="BZ6" s="32">
        <f t="shared" si="0"/>
        <v>808088.4</v>
      </c>
      <c r="CA6" s="32">
        <f t="shared" si="0"/>
        <v>808088.4</v>
      </c>
      <c r="CB6" s="32">
        <f t="shared" si="0"/>
        <v>404044.20000000007</v>
      </c>
    </row>
    <row r="7" spans="1:80" ht="17.25" customHeight="1">
      <c r="A7" s="33">
        <v>1</v>
      </c>
      <c r="B7" s="34" t="s">
        <v>24</v>
      </c>
      <c r="C7" s="29">
        <f>F7+I7+L7+O7+R7+U7+X7+AA7+AD7+AG7+AJ7+AM7+AP7+AS7+AV7+AY7+BB7+BE7+BH7+BK7+BN7+BQ7+BT7+BW7+BZ7</f>
        <v>155177.30000000002</v>
      </c>
      <c r="D7" s="29">
        <f t="shared" ref="D7:E7" si="1">G7+J7+M7+P7+S7+V7+Y7+AB7+AE7+AH7+AK7+AN7+AQ7+AT7+AW7+AZ7+BC7+BF7+BI7+BL7+BO7+BR7+BU7+BX7+CA7</f>
        <v>158272.79999999999</v>
      </c>
      <c r="E7" s="29">
        <f t="shared" si="1"/>
        <v>93526.2</v>
      </c>
      <c r="F7" s="29">
        <v>0.4</v>
      </c>
      <c r="G7" s="29">
        <v>0.4</v>
      </c>
      <c r="H7" s="50">
        <v>0.4</v>
      </c>
      <c r="I7" s="50">
        <v>1.7</v>
      </c>
      <c r="J7" s="50">
        <v>1.7</v>
      </c>
      <c r="K7" s="50">
        <v>1</v>
      </c>
      <c r="L7" s="50"/>
      <c r="M7" s="50"/>
      <c r="N7" s="50"/>
      <c r="O7" s="50"/>
      <c r="P7" s="50"/>
      <c r="Q7" s="50"/>
      <c r="R7" s="50"/>
      <c r="S7" s="50"/>
      <c r="T7" s="50"/>
      <c r="U7" s="50"/>
      <c r="V7" s="50">
        <v>2944</v>
      </c>
      <c r="W7" s="50"/>
      <c r="X7" s="29">
        <v>1.8</v>
      </c>
      <c r="Y7" s="29">
        <v>1.8</v>
      </c>
      <c r="Z7" s="50">
        <v>0</v>
      </c>
      <c r="AA7" s="50">
        <v>3170</v>
      </c>
      <c r="AB7" s="50">
        <v>3170</v>
      </c>
      <c r="AC7" s="50">
        <v>3101.5</v>
      </c>
      <c r="AD7" s="50"/>
      <c r="AE7" s="50"/>
      <c r="AF7" s="50"/>
      <c r="AG7" s="50">
        <v>197.9</v>
      </c>
      <c r="AH7" s="50">
        <v>197.9</v>
      </c>
      <c r="AI7" s="50">
        <v>0</v>
      </c>
      <c r="AJ7" s="50">
        <v>616.9</v>
      </c>
      <c r="AK7" s="50">
        <v>616.9</v>
      </c>
      <c r="AL7" s="50">
        <v>254.6</v>
      </c>
      <c r="AM7" s="50">
        <v>59.4</v>
      </c>
      <c r="AN7" s="50">
        <v>59.4</v>
      </c>
      <c r="AO7" s="50">
        <v>17.5</v>
      </c>
      <c r="AP7" s="50">
        <v>331.8</v>
      </c>
      <c r="AQ7" s="50">
        <v>331.8</v>
      </c>
      <c r="AR7" s="50">
        <v>165.9</v>
      </c>
      <c r="AS7" s="50">
        <v>5053.2999999999993</v>
      </c>
      <c r="AT7" s="50">
        <v>5053.3</v>
      </c>
      <c r="AU7" s="50">
        <v>4217.5</v>
      </c>
      <c r="AV7" s="29">
        <v>116527.79999999999</v>
      </c>
      <c r="AW7" s="50">
        <v>116527.8</v>
      </c>
      <c r="AX7" s="50">
        <v>71601.100000000006</v>
      </c>
      <c r="AY7" s="50">
        <v>2551</v>
      </c>
      <c r="AZ7" s="50">
        <v>2551</v>
      </c>
      <c r="BA7" s="50">
        <v>1173.8</v>
      </c>
      <c r="BB7" s="50">
        <v>519.79999999999995</v>
      </c>
      <c r="BC7" s="50">
        <v>519.79999999999995</v>
      </c>
      <c r="BD7" s="50">
        <v>200.2</v>
      </c>
      <c r="BE7" s="50"/>
      <c r="BF7" s="50"/>
      <c r="BG7" s="50"/>
      <c r="BH7" s="50"/>
      <c r="BI7" s="50"/>
      <c r="BJ7" s="50"/>
      <c r="BK7" s="50"/>
      <c r="BL7" s="50"/>
      <c r="BM7" s="50"/>
      <c r="BN7" s="50">
        <v>123.3</v>
      </c>
      <c r="BO7" s="50">
        <v>123.3</v>
      </c>
      <c r="BP7" s="50">
        <v>16.899999999999999</v>
      </c>
      <c r="BQ7" s="50">
        <v>132.1</v>
      </c>
      <c r="BR7" s="50">
        <v>132.1</v>
      </c>
      <c r="BS7" s="50">
        <v>0</v>
      </c>
      <c r="BT7" s="50">
        <v>341.7</v>
      </c>
      <c r="BU7" s="50">
        <v>488.5</v>
      </c>
      <c r="BV7" s="50"/>
      <c r="BW7" s="50">
        <v>1654.2</v>
      </c>
      <c r="BX7" s="50">
        <v>1658.9</v>
      </c>
      <c r="BY7" s="50">
        <v>828.6</v>
      </c>
      <c r="BZ7" s="50">
        <v>23894.2</v>
      </c>
      <c r="CA7" s="50">
        <v>23894.2</v>
      </c>
      <c r="CB7" s="50">
        <v>11947.2</v>
      </c>
    </row>
    <row r="8" spans="1:80" ht="17.25" customHeight="1">
      <c r="A8" s="33">
        <v>2</v>
      </c>
      <c r="B8" s="34" t="s">
        <v>25</v>
      </c>
      <c r="C8" s="29">
        <f t="shared" ref="C8:C19" si="2">F8+I8+L8+O8+R8+U8+X8+AA8+AD8+AG8+AJ8+AM8+AP8+AS8+AV8+AY8+BB8+BE8+BH8+BK8+BN8+BQ8+BT8+BW8+BZ8</f>
        <v>186044.20000000004</v>
      </c>
      <c r="D8" s="29">
        <f t="shared" ref="D8:D20" si="3">G8+J8+M8+P8+S8+V8+Y8+AB8+AE8+AH8+AK8+AN8+AQ8+AT8+AW8+AZ8+BC8+BF8+BI8+BL8+BO8+BR8+BU8+BX8+CA8</f>
        <v>189824.90000000002</v>
      </c>
      <c r="E8" s="29">
        <f t="shared" ref="E8:E20" si="4">H8+K8+N8+Q8+T8+W8+Z8+AC8+AF8+AI8+AL8+AO8+AR8+AU8+AX8+BA8+BD8+BG8+BJ8+BM8+BP8+BS8+BV8+BY8+CB8</f>
        <v>109928.8</v>
      </c>
      <c r="F8" s="29">
        <v>0.2</v>
      </c>
      <c r="G8" s="29">
        <v>0.2</v>
      </c>
      <c r="H8" s="50">
        <v>0</v>
      </c>
      <c r="I8" s="50">
        <v>5.3</v>
      </c>
      <c r="J8" s="50">
        <v>5.3</v>
      </c>
      <c r="K8" s="50">
        <v>5.3</v>
      </c>
      <c r="L8" s="50">
        <v>1017.7</v>
      </c>
      <c r="M8" s="50">
        <v>1017.7</v>
      </c>
      <c r="N8" s="50">
        <v>469.7</v>
      </c>
      <c r="O8" s="50"/>
      <c r="P8" s="50"/>
      <c r="Q8" s="50"/>
      <c r="R8" s="50">
        <v>800</v>
      </c>
      <c r="S8" s="50">
        <v>800</v>
      </c>
      <c r="T8" s="50"/>
      <c r="U8" s="50">
        <v>5219.1000000000004</v>
      </c>
      <c r="V8" s="50">
        <v>7795.6</v>
      </c>
      <c r="W8" s="50">
        <v>1426</v>
      </c>
      <c r="X8" s="29">
        <v>1.8</v>
      </c>
      <c r="Y8" s="29">
        <v>1.8</v>
      </c>
      <c r="Z8" s="50">
        <v>0</v>
      </c>
      <c r="AA8" s="50">
        <v>5283.3</v>
      </c>
      <c r="AB8" s="50">
        <v>6322.3</v>
      </c>
      <c r="AC8" s="50">
        <v>6234.2</v>
      </c>
      <c r="AD8" s="50"/>
      <c r="AE8" s="50"/>
      <c r="AF8" s="50"/>
      <c r="AG8" s="50">
        <v>247.4</v>
      </c>
      <c r="AH8" s="50">
        <v>247.4</v>
      </c>
      <c r="AI8" s="50">
        <v>0</v>
      </c>
      <c r="AJ8" s="50">
        <v>880</v>
      </c>
      <c r="AK8" s="50">
        <v>880</v>
      </c>
      <c r="AL8" s="50">
        <v>350.1</v>
      </c>
      <c r="AM8" s="50">
        <v>59.4</v>
      </c>
      <c r="AN8" s="50">
        <v>59.4</v>
      </c>
      <c r="AO8" s="50">
        <v>24.6</v>
      </c>
      <c r="AP8" s="50">
        <v>331.8</v>
      </c>
      <c r="AQ8" s="50">
        <v>331.8</v>
      </c>
      <c r="AR8" s="50">
        <v>132.30000000000001</v>
      </c>
      <c r="AS8" s="50">
        <v>20588</v>
      </c>
      <c r="AT8" s="50">
        <v>20588</v>
      </c>
      <c r="AU8" s="50">
        <v>13609.6</v>
      </c>
      <c r="AV8" s="50">
        <v>118749.2</v>
      </c>
      <c r="AW8" s="50">
        <v>118749.2</v>
      </c>
      <c r="AX8" s="50">
        <v>71637.5</v>
      </c>
      <c r="AY8" s="50">
        <v>3684.7</v>
      </c>
      <c r="AZ8" s="50">
        <v>3684.7</v>
      </c>
      <c r="BA8" s="50">
        <v>1792.7</v>
      </c>
      <c r="BB8" s="50">
        <v>1070.5999999999999</v>
      </c>
      <c r="BC8" s="50">
        <v>1070.5999999999999</v>
      </c>
      <c r="BD8" s="50">
        <v>402.7</v>
      </c>
      <c r="BE8" s="50"/>
      <c r="BF8" s="50"/>
      <c r="BG8" s="50"/>
      <c r="BH8" s="50"/>
      <c r="BI8" s="50"/>
      <c r="BJ8" s="50"/>
      <c r="BK8" s="50"/>
      <c r="BL8" s="50"/>
      <c r="BM8" s="50"/>
      <c r="BN8" s="50">
        <v>447</v>
      </c>
      <c r="BO8" s="50">
        <v>447</v>
      </c>
      <c r="BP8" s="50">
        <v>111</v>
      </c>
      <c r="BQ8" s="50">
        <v>207.6</v>
      </c>
      <c r="BR8" s="50">
        <v>207.6</v>
      </c>
      <c r="BS8" s="50">
        <v>37.799999999999997</v>
      </c>
      <c r="BT8" s="50">
        <v>133</v>
      </c>
      <c r="BU8" s="50">
        <v>189.9</v>
      </c>
      <c r="BV8" s="50"/>
      <c r="BW8" s="50">
        <v>1654.2</v>
      </c>
      <c r="BX8" s="50">
        <v>1762.5</v>
      </c>
      <c r="BY8" s="50">
        <v>863.1</v>
      </c>
      <c r="BZ8" s="50">
        <v>25663.9</v>
      </c>
      <c r="CA8" s="50">
        <v>25663.9</v>
      </c>
      <c r="CB8" s="50">
        <v>12832.2</v>
      </c>
    </row>
    <row r="9" spans="1:80" ht="17.25" customHeight="1">
      <c r="A9" s="33">
        <v>3</v>
      </c>
      <c r="B9" s="34" t="s">
        <v>26</v>
      </c>
      <c r="C9" s="29">
        <f t="shared" si="2"/>
        <v>427363.9</v>
      </c>
      <c r="D9" s="29">
        <f t="shared" si="3"/>
        <v>426857.90000000008</v>
      </c>
      <c r="E9" s="29">
        <f t="shared" si="4"/>
        <v>298130.1999999999</v>
      </c>
      <c r="F9" s="29">
        <v>0.5</v>
      </c>
      <c r="G9" s="29">
        <v>0.5</v>
      </c>
      <c r="H9" s="50">
        <v>0</v>
      </c>
      <c r="I9" s="50">
        <v>9.4</v>
      </c>
      <c r="J9" s="50">
        <v>9.4</v>
      </c>
      <c r="K9" s="50">
        <v>0</v>
      </c>
      <c r="L9" s="50">
        <v>1856.3</v>
      </c>
      <c r="M9" s="50">
        <v>1856.3</v>
      </c>
      <c r="N9" s="50">
        <v>844.4</v>
      </c>
      <c r="O9" s="50"/>
      <c r="P9" s="50"/>
      <c r="Q9" s="50"/>
      <c r="R9" s="50"/>
      <c r="S9" s="50"/>
      <c r="T9" s="50"/>
      <c r="U9" s="50">
        <v>3877.7</v>
      </c>
      <c r="V9" s="50">
        <v>3246.3</v>
      </c>
      <c r="W9" s="50">
        <v>0</v>
      </c>
      <c r="X9" s="29">
        <v>2.6</v>
      </c>
      <c r="Y9" s="29">
        <v>2.6</v>
      </c>
      <c r="Z9" s="50">
        <v>1</v>
      </c>
      <c r="AA9" s="50">
        <v>4226.6000000000004</v>
      </c>
      <c r="AB9" s="50">
        <v>4226.6000000000004</v>
      </c>
      <c r="AC9" s="50">
        <v>4156.2</v>
      </c>
      <c r="AD9" s="50"/>
      <c r="AE9" s="50"/>
      <c r="AF9" s="50"/>
      <c r="AG9" s="50">
        <v>494.8</v>
      </c>
      <c r="AH9" s="50">
        <v>494.8</v>
      </c>
      <c r="AI9" s="50">
        <v>0</v>
      </c>
      <c r="AJ9" s="50">
        <v>1165</v>
      </c>
      <c r="AK9" s="50">
        <v>1165</v>
      </c>
      <c r="AL9" s="50">
        <v>397.2</v>
      </c>
      <c r="AM9" s="50">
        <v>88.8</v>
      </c>
      <c r="AN9" s="50">
        <v>88.8</v>
      </c>
      <c r="AO9" s="50">
        <v>37.6</v>
      </c>
      <c r="AP9" s="50">
        <v>663.5</v>
      </c>
      <c r="AQ9" s="50">
        <v>663.5</v>
      </c>
      <c r="AR9" s="50">
        <v>282</v>
      </c>
      <c r="AS9" s="50">
        <v>67285.2</v>
      </c>
      <c r="AT9" s="50">
        <v>67285.2</v>
      </c>
      <c r="AU9" s="50">
        <v>55393.5</v>
      </c>
      <c r="AV9" s="50">
        <v>276118.2</v>
      </c>
      <c r="AW9" s="50">
        <v>276118.2</v>
      </c>
      <c r="AX9" s="50">
        <v>202841.60000000001</v>
      </c>
      <c r="AY9" s="50">
        <v>9693.6</v>
      </c>
      <c r="AZ9" s="50">
        <v>9693.6</v>
      </c>
      <c r="BA9" s="50">
        <v>3774.7</v>
      </c>
      <c r="BB9" s="50">
        <v>1621.4</v>
      </c>
      <c r="BC9" s="50">
        <v>1621.4</v>
      </c>
      <c r="BD9" s="50">
        <v>620.6</v>
      </c>
      <c r="BE9" s="50">
        <v>300</v>
      </c>
      <c r="BF9" s="50">
        <v>300</v>
      </c>
      <c r="BG9" s="50"/>
      <c r="BH9" s="50"/>
      <c r="BI9" s="50"/>
      <c r="BJ9" s="50"/>
      <c r="BK9" s="50"/>
      <c r="BL9" s="50">
        <v>64.2</v>
      </c>
      <c r="BM9" s="50"/>
      <c r="BN9" s="50">
        <v>608.70000000000005</v>
      </c>
      <c r="BO9" s="50">
        <v>608.70000000000005</v>
      </c>
      <c r="BP9" s="50">
        <v>144.6</v>
      </c>
      <c r="BQ9" s="50">
        <v>94.3</v>
      </c>
      <c r="BR9" s="50">
        <v>94.3</v>
      </c>
      <c r="BS9" s="50">
        <v>56.6</v>
      </c>
      <c r="BT9" s="50">
        <v>124.5</v>
      </c>
      <c r="BU9" s="50">
        <v>177.7</v>
      </c>
      <c r="BV9" s="50">
        <v>11.3</v>
      </c>
      <c r="BW9" s="50">
        <v>2791.4</v>
      </c>
      <c r="BX9" s="50">
        <v>2799.4</v>
      </c>
      <c r="BY9" s="50">
        <v>1398.3</v>
      </c>
      <c r="BZ9" s="50">
        <v>56341.4</v>
      </c>
      <c r="CA9" s="50">
        <v>56341.4</v>
      </c>
      <c r="CB9" s="50">
        <v>28170.6</v>
      </c>
    </row>
    <row r="10" spans="1:80" ht="17.25" customHeight="1">
      <c r="A10" s="33">
        <v>4</v>
      </c>
      <c r="B10" s="34" t="s">
        <v>27</v>
      </c>
      <c r="C10" s="29">
        <f t="shared" si="2"/>
        <v>358855.89999999997</v>
      </c>
      <c r="D10" s="29">
        <f t="shared" si="3"/>
        <v>368779.1999999999</v>
      </c>
      <c r="E10" s="29">
        <f t="shared" si="4"/>
        <v>197844.5</v>
      </c>
      <c r="F10" s="29">
        <v>0.7</v>
      </c>
      <c r="G10" s="29">
        <v>0.7</v>
      </c>
      <c r="H10" s="50">
        <v>0.7</v>
      </c>
      <c r="I10" s="50">
        <v>11.9</v>
      </c>
      <c r="J10" s="50">
        <v>11.9</v>
      </c>
      <c r="K10" s="50">
        <v>11.9</v>
      </c>
      <c r="L10" s="50">
        <v>1756.2</v>
      </c>
      <c r="M10" s="50">
        <v>1756.2</v>
      </c>
      <c r="N10" s="50">
        <v>729</v>
      </c>
      <c r="O10" s="50"/>
      <c r="P10" s="50"/>
      <c r="Q10" s="50"/>
      <c r="R10" s="50"/>
      <c r="S10" s="50"/>
      <c r="T10" s="50"/>
      <c r="U10" s="50">
        <v>2689.8</v>
      </c>
      <c r="V10" s="50">
        <v>8917.1</v>
      </c>
      <c r="W10" s="50">
        <v>5742</v>
      </c>
      <c r="X10" s="29">
        <v>3.4</v>
      </c>
      <c r="Y10" s="29">
        <v>3.4</v>
      </c>
      <c r="Z10" s="50">
        <v>0.2</v>
      </c>
      <c r="AA10" s="50">
        <v>9510</v>
      </c>
      <c r="AB10" s="50">
        <v>13160.7</v>
      </c>
      <c r="AC10" s="50">
        <v>0</v>
      </c>
      <c r="AD10" s="50"/>
      <c r="AE10" s="50"/>
      <c r="AF10" s="50"/>
      <c r="AG10" s="50">
        <v>445.3</v>
      </c>
      <c r="AH10" s="50">
        <v>445.3</v>
      </c>
      <c r="AI10" s="50">
        <v>0</v>
      </c>
      <c r="AJ10" s="50">
        <v>1165</v>
      </c>
      <c r="AK10" s="50">
        <v>1165</v>
      </c>
      <c r="AL10" s="50">
        <v>359.3</v>
      </c>
      <c r="AM10" s="50">
        <v>74.099999999999994</v>
      </c>
      <c r="AN10" s="50">
        <v>74.099999999999994</v>
      </c>
      <c r="AO10" s="50">
        <v>32.1</v>
      </c>
      <c r="AP10" s="50">
        <v>663.5</v>
      </c>
      <c r="AQ10" s="50">
        <v>663.5</v>
      </c>
      <c r="AR10" s="50">
        <v>286.2</v>
      </c>
      <c r="AS10" s="50">
        <v>62502.9</v>
      </c>
      <c r="AT10" s="50">
        <v>62502.9</v>
      </c>
      <c r="AU10" s="50">
        <v>37701.300000000003</v>
      </c>
      <c r="AV10" s="50">
        <v>217295.19999999998</v>
      </c>
      <c r="AW10" s="50">
        <v>217295.2</v>
      </c>
      <c r="AX10" s="50">
        <v>122147.6</v>
      </c>
      <c r="AY10" s="50">
        <v>7171</v>
      </c>
      <c r="AZ10" s="50">
        <v>7171</v>
      </c>
      <c r="BA10" s="50">
        <v>3296.3</v>
      </c>
      <c r="BB10" s="50">
        <v>1404.1</v>
      </c>
      <c r="BC10" s="50">
        <v>1404.1</v>
      </c>
      <c r="BD10" s="50">
        <v>503.7</v>
      </c>
      <c r="BE10" s="50"/>
      <c r="BF10" s="50"/>
      <c r="BG10" s="50"/>
      <c r="BH10" s="50"/>
      <c r="BI10" s="50"/>
      <c r="BJ10" s="50"/>
      <c r="BK10" s="50"/>
      <c r="BL10" s="50"/>
      <c r="BM10" s="50"/>
      <c r="BN10" s="50">
        <v>289.60000000000002</v>
      </c>
      <c r="BO10" s="50">
        <v>289.60000000000002</v>
      </c>
      <c r="BP10" s="50">
        <v>207.3</v>
      </c>
      <c r="BQ10" s="50">
        <v>169.8</v>
      </c>
      <c r="BR10" s="50">
        <v>169.8</v>
      </c>
      <c r="BS10" s="50">
        <v>18</v>
      </c>
      <c r="BT10" s="50">
        <v>90.4</v>
      </c>
      <c r="BU10" s="50">
        <v>129</v>
      </c>
      <c r="BV10" s="50"/>
      <c r="BW10" s="50">
        <v>2377.9</v>
      </c>
      <c r="BX10" s="50">
        <v>2384.6</v>
      </c>
      <c r="BY10" s="50">
        <v>1191.3</v>
      </c>
      <c r="BZ10" s="50">
        <v>51235.1</v>
      </c>
      <c r="CA10" s="50">
        <v>51235.1</v>
      </c>
      <c r="CB10" s="50">
        <v>25617.599999999999</v>
      </c>
    </row>
    <row r="11" spans="1:80" ht="17.25" customHeight="1">
      <c r="A11" s="33">
        <v>5</v>
      </c>
      <c r="B11" s="34" t="s">
        <v>28</v>
      </c>
      <c r="C11" s="29">
        <f t="shared" si="2"/>
        <v>261564.20000000004</v>
      </c>
      <c r="D11" s="29">
        <f t="shared" si="3"/>
        <v>263837.3</v>
      </c>
      <c r="E11" s="29">
        <f t="shared" si="4"/>
        <v>156528.50000000003</v>
      </c>
      <c r="F11" s="29">
        <v>0.6</v>
      </c>
      <c r="G11" s="29">
        <v>0.6</v>
      </c>
      <c r="H11" s="50">
        <v>0.6</v>
      </c>
      <c r="I11" s="50">
        <v>8.3000000000000007</v>
      </c>
      <c r="J11" s="50">
        <v>8.3000000000000007</v>
      </c>
      <c r="K11" s="50">
        <v>8.3000000000000007</v>
      </c>
      <c r="L11" s="50">
        <v>1198.8</v>
      </c>
      <c r="M11" s="50">
        <v>1198.8</v>
      </c>
      <c r="N11" s="50">
        <v>567.29999999999995</v>
      </c>
      <c r="O11" s="50"/>
      <c r="P11" s="50"/>
      <c r="Q11" s="50"/>
      <c r="R11" s="50"/>
      <c r="S11" s="50"/>
      <c r="T11" s="50"/>
      <c r="U11" s="50">
        <v>1729.2</v>
      </c>
      <c r="V11" s="50">
        <v>1700.3</v>
      </c>
      <c r="W11" s="50"/>
      <c r="X11" s="29">
        <v>5.0999999999999996</v>
      </c>
      <c r="Y11" s="29">
        <v>5.0999999999999996</v>
      </c>
      <c r="Z11" s="50">
        <v>2</v>
      </c>
      <c r="AA11" s="50">
        <v>4226.7</v>
      </c>
      <c r="AB11" s="50">
        <v>6304.7</v>
      </c>
      <c r="AC11" s="50">
        <v>3117.1</v>
      </c>
      <c r="AD11" s="50"/>
      <c r="AE11" s="50"/>
      <c r="AF11" s="50"/>
      <c r="AG11" s="50">
        <v>346.4</v>
      </c>
      <c r="AH11" s="50">
        <v>346.4</v>
      </c>
      <c r="AI11" s="50">
        <v>0</v>
      </c>
      <c r="AJ11" s="50">
        <v>880</v>
      </c>
      <c r="AK11" s="50">
        <v>880</v>
      </c>
      <c r="AL11" s="50">
        <v>391.7</v>
      </c>
      <c r="AM11" s="50">
        <v>59.4</v>
      </c>
      <c r="AN11" s="50">
        <v>59.4</v>
      </c>
      <c r="AO11" s="50">
        <v>24.8</v>
      </c>
      <c r="AP11" s="50">
        <v>331.8</v>
      </c>
      <c r="AQ11" s="50">
        <v>331.8</v>
      </c>
      <c r="AR11" s="50">
        <v>138.30000000000001</v>
      </c>
      <c r="AS11" s="50">
        <v>47024.7</v>
      </c>
      <c r="AT11" s="50">
        <v>47024.7</v>
      </c>
      <c r="AU11" s="50">
        <v>32817.800000000003</v>
      </c>
      <c r="AV11" s="50">
        <v>158620.40000000002</v>
      </c>
      <c r="AW11" s="50">
        <v>158620.4</v>
      </c>
      <c r="AX11" s="50">
        <v>96248.1</v>
      </c>
      <c r="AY11" s="50">
        <v>5073.6000000000004</v>
      </c>
      <c r="AZ11" s="50">
        <v>5073.6000000000004</v>
      </c>
      <c r="BA11" s="50">
        <v>2401.1999999999998</v>
      </c>
      <c r="BB11" s="50">
        <v>1163.5999999999999</v>
      </c>
      <c r="BC11" s="50">
        <v>1163.5999999999999</v>
      </c>
      <c r="BD11" s="50">
        <v>437</v>
      </c>
      <c r="BE11" s="50"/>
      <c r="BF11" s="50"/>
      <c r="BG11" s="50"/>
      <c r="BH11" s="50"/>
      <c r="BI11" s="50">
        <v>72.400000000000006</v>
      </c>
      <c r="BJ11" s="50"/>
      <c r="BK11" s="50"/>
      <c r="BL11" s="50">
        <v>111.1</v>
      </c>
      <c r="BM11" s="50"/>
      <c r="BN11" s="50">
        <v>480.3</v>
      </c>
      <c r="BO11" s="50">
        <v>480.3</v>
      </c>
      <c r="BP11" s="50">
        <v>147.1</v>
      </c>
      <c r="BQ11" s="50">
        <v>132.1</v>
      </c>
      <c r="BR11" s="50">
        <v>132.1</v>
      </c>
      <c r="BS11" s="50">
        <v>127.8</v>
      </c>
      <c r="BT11" s="50">
        <v>86.2</v>
      </c>
      <c r="BU11" s="50">
        <v>122.9</v>
      </c>
      <c r="BV11" s="50"/>
      <c r="BW11" s="50">
        <v>1344.1</v>
      </c>
      <c r="BX11" s="50">
        <v>1347.9</v>
      </c>
      <c r="BY11" s="50">
        <v>673.2</v>
      </c>
      <c r="BZ11" s="50">
        <v>38852.9</v>
      </c>
      <c r="CA11" s="50">
        <v>38852.9</v>
      </c>
      <c r="CB11" s="50">
        <v>19426.2</v>
      </c>
    </row>
    <row r="12" spans="1:80" ht="17.25" customHeight="1">
      <c r="A12" s="33">
        <v>6</v>
      </c>
      <c r="B12" s="34" t="s">
        <v>29</v>
      </c>
      <c r="C12" s="29">
        <f t="shared" si="2"/>
        <v>422160.3</v>
      </c>
      <c r="D12" s="29">
        <f t="shared" si="3"/>
        <v>435176.2</v>
      </c>
      <c r="E12" s="29">
        <f t="shared" si="4"/>
        <v>275897.39999999997</v>
      </c>
      <c r="F12" s="29">
        <v>0.4</v>
      </c>
      <c r="G12" s="29">
        <v>0.4</v>
      </c>
      <c r="H12" s="50">
        <v>0</v>
      </c>
      <c r="I12" s="50">
        <v>11.7</v>
      </c>
      <c r="J12" s="50">
        <v>11.7</v>
      </c>
      <c r="K12" s="50">
        <v>11.7</v>
      </c>
      <c r="L12" s="50"/>
      <c r="M12" s="50"/>
      <c r="N12" s="50"/>
      <c r="O12" s="50"/>
      <c r="P12" s="50"/>
      <c r="Q12" s="50"/>
      <c r="R12" s="50"/>
      <c r="S12" s="50"/>
      <c r="T12" s="50"/>
      <c r="U12" s="50">
        <v>10237.1</v>
      </c>
      <c r="V12" s="50">
        <v>13841.7</v>
      </c>
      <c r="W12" s="50"/>
      <c r="X12" s="29">
        <v>2.9</v>
      </c>
      <c r="Y12" s="29">
        <v>2.9</v>
      </c>
      <c r="Z12" s="50">
        <v>0</v>
      </c>
      <c r="AA12" s="50">
        <v>9509.9</v>
      </c>
      <c r="AB12" s="50">
        <v>18861.3</v>
      </c>
      <c r="AC12" s="50">
        <v>18632.2</v>
      </c>
      <c r="AD12" s="50"/>
      <c r="AE12" s="50"/>
      <c r="AF12" s="50"/>
      <c r="AG12" s="50">
        <v>494.8</v>
      </c>
      <c r="AH12" s="50">
        <v>494.8</v>
      </c>
      <c r="AI12" s="50">
        <v>0</v>
      </c>
      <c r="AJ12" s="50">
        <v>1165</v>
      </c>
      <c r="AK12" s="50">
        <v>1165</v>
      </c>
      <c r="AL12" s="50">
        <v>418.6</v>
      </c>
      <c r="AM12" s="50">
        <v>59.4</v>
      </c>
      <c r="AN12" s="50">
        <v>59.4</v>
      </c>
      <c r="AO12" s="50">
        <v>22.8</v>
      </c>
      <c r="AP12" s="50">
        <v>663.5</v>
      </c>
      <c r="AQ12" s="50">
        <v>663.5</v>
      </c>
      <c r="AR12" s="50">
        <v>261.39999999999998</v>
      </c>
      <c r="AS12" s="50">
        <v>68063.899999999994</v>
      </c>
      <c r="AT12" s="50">
        <v>68063.899999999994</v>
      </c>
      <c r="AU12" s="50">
        <v>55893.5</v>
      </c>
      <c r="AV12" s="50">
        <v>260618.59999999998</v>
      </c>
      <c r="AW12" s="50">
        <v>260618.6</v>
      </c>
      <c r="AX12" s="50">
        <v>165690.1</v>
      </c>
      <c r="AY12" s="50">
        <v>7086</v>
      </c>
      <c r="AZ12" s="50">
        <v>7086</v>
      </c>
      <c r="BA12" s="50">
        <v>3225.7</v>
      </c>
      <c r="BB12" s="50">
        <v>1683.4</v>
      </c>
      <c r="BC12" s="50">
        <v>1683.4</v>
      </c>
      <c r="BD12" s="50">
        <v>650.1</v>
      </c>
      <c r="BE12" s="50"/>
      <c r="BF12" s="50"/>
      <c r="BG12" s="50"/>
      <c r="BH12" s="50"/>
      <c r="BI12" s="50"/>
      <c r="BJ12" s="50"/>
      <c r="BK12" s="50"/>
      <c r="BL12" s="50"/>
      <c r="BM12" s="50"/>
      <c r="BN12" s="50">
        <v>744.5</v>
      </c>
      <c r="BO12" s="50">
        <v>744.5</v>
      </c>
      <c r="BP12" s="50">
        <v>220.8</v>
      </c>
      <c r="BQ12" s="50">
        <v>151</v>
      </c>
      <c r="BR12" s="50">
        <v>151</v>
      </c>
      <c r="BS12" s="50">
        <v>93.5</v>
      </c>
      <c r="BT12" s="50">
        <v>120.2</v>
      </c>
      <c r="BU12" s="50">
        <v>171.6</v>
      </c>
      <c r="BV12" s="50"/>
      <c r="BW12" s="50">
        <v>2998.1</v>
      </c>
      <c r="BX12" s="50">
        <v>3006.6</v>
      </c>
      <c r="BY12" s="50">
        <v>1501.8</v>
      </c>
      <c r="BZ12" s="50">
        <v>58549.9</v>
      </c>
      <c r="CA12" s="50">
        <v>58549.9</v>
      </c>
      <c r="CB12" s="50">
        <v>29275.200000000001</v>
      </c>
    </row>
    <row r="13" spans="1:80" ht="17.25" customHeight="1">
      <c r="A13" s="33">
        <v>7</v>
      </c>
      <c r="B13" s="34" t="s">
        <v>30</v>
      </c>
      <c r="C13" s="29">
        <f t="shared" si="2"/>
        <v>183197.69999999998</v>
      </c>
      <c r="D13" s="29">
        <f t="shared" si="3"/>
        <v>183215.09999999998</v>
      </c>
      <c r="E13" s="29">
        <f t="shared" si="4"/>
        <v>115727.30000000002</v>
      </c>
      <c r="F13" s="29">
        <v>0.2</v>
      </c>
      <c r="G13" s="29">
        <v>0.2</v>
      </c>
      <c r="H13" s="50">
        <v>0.2</v>
      </c>
      <c r="I13" s="50">
        <v>8.3000000000000007</v>
      </c>
      <c r="J13" s="50">
        <v>8.3000000000000007</v>
      </c>
      <c r="K13" s="50">
        <v>8.3000000000000007</v>
      </c>
      <c r="L13" s="50">
        <v>1251</v>
      </c>
      <c r="M13" s="50">
        <v>1251</v>
      </c>
      <c r="N13" s="50">
        <v>574</v>
      </c>
      <c r="O13" s="50"/>
      <c r="P13" s="50">
        <v>4.2</v>
      </c>
      <c r="Q13" s="50"/>
      <c r="R13" s="50"/>
      <c r="S13" s="50"/>
      <c r="T13" s="50"/>
      <c r="U13" s="50"/>
      <c r="V13" s="50">
        <v>0</v>
      </c>
      <c r="W13" s="50"/>
      <c r="X13" s="29">
        <v>1.7</v>
      </c>
      <c r="Y13" s="29">
        <v>1.7</v>
      </c>
      <c r="Z13" s="50">
        <v>0.7</v>
      </c>
      <c r="AA13" s="50">
        <v>4226.7</v>
      </c>
      <c r="AB13" s="50">
        <v>4226.6000000000004</v>
      </c>
      <c r="AC13" s="50">
        <v>4226.6000000000004</v>
      </c>
      <c r="AD13" s="50"/>
      <c r="AE13" s="50"/>
      <c r="AF13" s="50"/>
      <c r="AG13" s="50">
        <v>445.3</v>
      </c>
      <c r="AH13" s="50">
        <v>445.3</v>
      </c>
      <c r="AI13" s="50">
        <v>0</v>
      </c>
      <c r="AJ13" s="50">
        <v>880</v>
      </c>
      <c r="AK13" s="50">
        <v>880</v>
      </c>
      <c r="AL13" s="50">
        <v>334.3</v>
      </c>
      <c r="AM13" s="50">
        <v>59.4</v>
      </c>
      <c r="AN13" s="50">
        <v>59.4</v>
      </c>
      <c r="AO13" s="50">
        <v>23</v>
      </c>
      <c r="AP13" s="50">
        <v>331.8</v>
      </c>
      <c r="AQ13" s="50">
        <v>331.8</v>
      </c>
      <c r="AR13" s="50">
        <v>77.7</v>
      </c>
      <c r="AS13" s="50">
        <v>35145.4</v>
      </c>
      <c r="AT13" s="50">
        <v>35145.4</v>
      </c>
      <c r="AU13" s="50">
        <v>23827.5</v>
      </c>
      <c r="AV13" s="50">
        <v>105927.40000000001</v>
      </c>
      <c r="AW13" s="50">
        <v>105927.4</v>
      </c>
      <c r="AX13" s="50">
        <v>69318.399999999994</v>
      </c>
      <c r="AY13" s="50">
        <v>1743.1</v>
      </c>
      <c r="AZ13" s="50">
        <v>1743.1</v>
      </c>
      <c r="BA13" s="50">
        <v>802.1</v>
      </c>
      <c r="BB13" s="50">
        <v>581.79999999999995</v>
      </c>
      <c r="BC13" s="50">
        <v>581.79999999999995</v>
      </c>
      <c r="BD13" s="50">
        <v>212.3</v>
      </c>
      <c r="BE13" s="50"/>
      <c r="BF13" s="50"/>
      <c r="BG13" s="50"/>
      <c r="BH13" s="50"/>
      <c r="BI13" s="50"/>
      <c r="BJ13" s="50"/>
      <c r="BK13" s="50"/>
      <c r="BL13" s="50"/>
      <c r="BM13" s="50"/>
      <c r="BN13" s="50">
        <v>265.39999999999998</v>
      </c>
      <c r="BO13" s="50">
        <v>265.39999999999998</v>
      </c>
      <c r="BP13" s="50">
        <v>110.3</v>
      </c>
      <c r="BQ13" s="50">
        <v>151</v>
      </c>
      <c r="BR13" s="50">
        <v>151</v>
      </c>
      <c r="BS13" s="50">
        <v>132.19999999999999</v>
      </c>
      <c r="BT13" s="50">
        <v>22.3</v>
      </c>
      <c r="BU13" s="50">
        <v>31.5</v>
      </c>
      <c r="BV13" s="50"/>
      <c r="BW13" s="50">
        <v>1447.4</v>
      </c>
      <c r="BX13" s="50">
        <v>1451.5</v>
      </c>
      <c r="BY13" s="50">
        <v>725.1</v>
      </c>
      <c r="BZ13" s="50">
        <v>30709.5</v>
      </c>
      <c r="CA13" s="50">
        <v>30709.5</v>
      </c>
      <c r="CB13" s="50">
        <v>15354.6</v>
      </c>
    </row>
    <row r="14" spans="1:80" ht="17.25" customHeight="1">
      <c r="A14" s="33">
        <v>8</v>
      </c>
      <c r="B14" s="34" t="s">
        <v>31</v>
      </c>
      <c r="C14" s="29">
        <f t="shared" si="2"/>
        <v>281826.59999999998</v>
      </c>
      <c r="D14" s="29">
        <f t="shared" si="3"/>
        <v>281256.39999999997</v>
      </c>
      <c r="E14" s="29">
        <f t="shared" si="4"/>
        <v>163448.1</v>
      </c>
      <c r="F14" s="29">
        <v>0.1</v>
      </c>
      <c r="G14" s="29">
        <v>0.1</v>
      </c>
      <c r="H14" s="50">
        <v>0.1</v>
      </c>
      <c r="I14" s="50">
        <v>3.1</v>
      </c>
      <c r="J14" s="50">
        <v>3.1</v>
      </c>
      <c r="K14" s="50">
        <v>3.1</v>
      </c>
      <c r="L14" s="50">
        <v>1208.9000000000001</v>
      </c>
      <c r="M14" s="50">
        <v>1208.9000000000001</v>
      </c>
      <c r="N14" s="50">
        <v>598.9</v>
      </c>
      <c r="O14" s="50"/>
      <c r="P14" s="50"/>
      <c r="Q14" s="50"/>
      <c r="R14" s="50"/>
      <c r="S14" s="50"/>
      <c r="T14" s="50"/>
      <c r="U14" s="50"/>
      <c r="V14" s="50">
        <v>0</v>
      </c>
      <c r="W14" s="50"/>
      <c r="X14" s="29">
        <v>1.3</v>
      </c>
      <c r="Y14" s="29">
        <v>1.3</v>
      </c>
      <c r="Z14" s="50">
        <v>0</v>
      </c>
      <c r="AA14" s="50">
        <v>2113.3000000000002</v>
      </c>
      <c r="AB14" s="50">
        <v>2113.3000000000002</v>
      </c>
      <c r="AC14" s="50">
        <v>0</v>
      </c>
      <c r="AD14" s="50"/>
      <c r="AE14" s="50"/>
      <c r="AF14" s="50"/>
      <c r="AG14" s="50">
        <v>346.4</v>
      </c>
      <c r="AH14" s="50">
        <v>346.4</v>
      </c>
      <c r="AI14" s="50">
        <v>0</v>
      </c>
      <c r="AJ14" s="50">
        <v>880</v>
      </c>
      <c r="AK14" s="50">
        <v>880</v>
      </c>
      <c r="AL14" s="50">
        <v>366.7</v>
      </c>
      <c r="AM14" s="50">
        <v>59.4</v>
      </c>
      <c r="AN14" s="50">
        <v>59.4</v>
      </c>
      <c r="AO14" s="50">
        <v>27.2</v>
      </c>
      <c r="AP14" s="50">
        <v>663.5</v>
      </c>
      <c r="AQ14" s="50">
        <v>663.5</v>
      </c>
      <c r="AR14" s="50">
        <v>280.2</v>
      </c>
      <c r="AS14" s="50">
        <v>33727.4</v>
      </c>
      <c r="AT14" s="50">
        <v>33727.4</v>
      </c>
      <c r="AU14" s="50">
        <v>25540.5</v>
      </c>
      <c r="AV14" s="50">
        <v>191584.1</v>
      </c>
      <c r="AW14" s="50">
        <v>191584.1</v>
      </c>
      <c r="AX14" s="50">
        <v>111843.2</v>
      </c>
      <c r="AY14" s="50">
        <v>6391.6</v>
      </c>
      <c r="AZ14" s="50">
        <v>6391.6</v>
      </c>
      <c r="BA14" s="50">
        <v>2865.1</v>
      </c>
      <c r="BB14" s="50">
        <v>899.9</v>
      </c>
      <c r="BC14" s="50">
        <v>899.9</v>
      </c>
      <c r="BD14" s="50">
        <v>366.1</v>
      </c>
      <c r="BE14" s="50">
        <v>600</v>
      </c>
      <c r="BF14" s="50"/>
      <c r="BG14" s="50"/>
      <c r="BH14" s="50"/>
      <c r="BI14" s="50"/>
      <c r="BJ14" s="50"/>
      <c r="BK14" s="50"/>
      <c r="BL14" s="50"/>
      <c r="BM14" s="50"/>
      <c r="BN14" s="50">
        <v>461.2</v>
      </c>
      <c r="BO14" s="50">
        <v>461.2</v>
      </c>
      <c r="BP14" s="50">
        <v>117.2</v>
      </c>
      <c r="BQ14" s="50">
        <v>94.3</v>
      </c>
      <c r="BR14" s="50">
        <v>94.3</v>
      </c>
      <c r="BS14" s="50">
        <v>72.900000000000006</v>
      </c>
      <c r="BT14" s="50">
        <v>60.6</v>
      </c>
      <c r="BU14" s="50">
        <v>86.3</v>
      </c>
      <c r="BV14" s="50"/>
      <c r="BW14" s="50">
        <v>1447.4</v>
      </c>
      <c r="BX14" s="50">
        <v>1451.5</v>
      </c>
      <c r="BY14" s="50">
        <v>725.1</v>
      </c>
      <c r="BZ14" s="50">
        <v>41284.1</v>
      </c>
      <c r="CA14" s="50">
        <v>41284.1</v>
      </c>
      <c r="CB14" s="50">
        <v>20641.8</v>
      </c>
    </row>
    <row r="15" spans="1:80" ht="17.25" customHeight="1">
      <c r="A15" s="33">
        <v>9</v>
      </c>
      <c r="B15" s="34" t="s">
        <v>32</v>
      </c>
      <c r="C15" s="29">
        <f t="shared" si="2"/>
        <v>160397.40000000005</v>
      </c>
      <c r="D15" s="29">
        <f t="shared" si="3"/>
        <v>160368.60000000003</v>
      </c>
      <c r="E15" s="29">
        <f t="shared" si="4"/>
        <v>96069.099999999991</v>
      </c>
      <c r="F15" s="29">
        <v>0.3</v>
      </c>
      <c r="G15" s="29">
        <v>0.3</v>
      </c>
      <c r="H15" s="50">
        <v>0</v>
      </c>
      <c r="I15" s="50">
        <v>7</v>
      </c>
      <c r="J15" s="50">
        <v>7</v>
      </c>
      <c r="K15" s="50">
        <v>7</v>
      </c>
      <c r="L15" s="50">
        <v>1333.3</v>
      </c>
      <c r="M15" s="50">
        <v>1333.3</v>
      </c>
      <c r="N15" s="50">
        <v>630</v>
      </c>
      <c r="O15" s="50"/>
      <c r="P15" s="50">
        <v>4.2</v>
      </c>
      <c r="Q15" s="50"/>
      <c r="R15" s="50"/>
      <c r="S15" s="50"/>
      <c r="T15" s="50"/>
      <c r="U15" s="50">
        <v>2814.6</v>
      </c>
      <c r="V15" s="50">
        <v>2767.7</v>
      </c>
      <c r="W15" s="50">
        <v>2767.7</v>
      </c>
      <c r="X15" s="29">
        <v>2.1</v>
      </c>
      <c r="Y15" s="29">
        <v>2.1</v>
      </c>
      <c r="Z15" s="50">
        <v>0.8</v>
      </c>
      <c r="AA15" s="50">
        <v>3170</v>
      </c>
      <c r="AB15" s="50">
        <v>3170</v>
      </c>
      <c r="AC15" s="50">
        <v>3170</v>
      </c>
      <c r="AD15" s="50"/>
      <c r="AE15" s="50"/>
      <c r="AF15" s="50"/>
      <c r="AG15" s="50">
        <v>197.9</v>
      </c>
      <c r="AH15" s="50">
        <v>197.9</v>
      </c>
      <c r="AI15" s="50">
        <v>0</v>
      </c>
      <c r="AJ15" s="50">
        <v>616.9</v>
      </c>
      <c r="AK15" s="50">
        <v>616.9</v>
      </c>
      <c r="AL15" s="50">
        <v>215.4</v>
      </c>
      <c r="AM15" s="50">
        <v>59.4</v>
      </c>
      <c r="AN15" s="50">
        <v>59.4</v>
      </c>
      <c r="AO15" s="50">
        <v>20.399999999999999</v>
      </c>
      <c r="AP15" s="50">
        <v>331.8</v>
      </c>
      <c r="AQ15" s="50">
        <v>331.8</v>
      </c>
      <c r="AR15" s="50">
        <v>165.2</v>
      </c>
      <c r="AS15" s="50">
        <v>29251.600000000002</v>
      </c>
      <c r="AT15" s="50">
        <v>29251.599999999999</v>
      </c>
      <c r="AU15" s="50">
        <v>14246.1</v>
      </c>
      <c r="AV15" s="50">
        <v>93951.200000000012</v>
      </c>
      <c r="AW15" s="50">
        <v>93951.2</v>
      </c>
      <c r="AX15" s="50">
        <v>61094.1</v>
      </c>
      <c r="AY15" s="50">
        <v>3302.1</v>
      </c>
      <c r="AZ15" s="50">
        <v>3302.1</v>
      </c>
      <c r="BA15" s="50">
        <v>1502.2</v>
      </c>
      <c r="BB15" s="50">
        <v>651.6</v>
      </c>
      <c r="BC15" s="50">
        <v>651.6</v>
      </c>
      <c r="BD15" s="50">
        <v>239.7</v>
      </c>
      <c r="BE15" s="50">
        <v>300</v>
      </c>
      <c r="BF15" s="50">
        <v>300</v>
      </c>
      <c r="BG15" s="50"/>
      <c r="BH15" s="50"/>
      <c r="BI15" s="50"/>
      <c r="BJ15" s="50"/>
      <c r="BK15" s="50"/>
      <c r="BL15" s="50"/>
      <c r="BM15" s="50"/>
      <c r="BN15" s="50">
        <v>421.7</v>
      </c>
      <c r="BO15" s="50">
        <v>421.7</v>
      </c>
      <c r="BP15" s="50">
        <v>49.5</v>
      </c>
      <c r="BQ15" s="50">
        <v>113.2</v>
      </c>
      <c r="BR15" s="50">
        <v>113.2</v>
      </c>
      <c r="BS15" s="50">
        <v>36.9</v>
      </c>
      <c r="BT15" s="50">
        <v>26.6</v>
      </c>
      <c r="BU15" s="50">
        <v>37.6</v>
      </c>
      <c r="BV15" s="50"/>
      <c r="BW15" s="50">
        <v>1033.9000000000001</v>
      </c>
      <c r="BX15" s="50">
        <v>1036.8</v>
      </c>
      <c r="BY15" s="50">
        <v>518.1</v>
      </c>
      <c r="BZ15" s="50">
        <v>22812.2</v>
      </c>
      <c r="CA15" s="50">
        <v>22812.2</v>
      </c>
      <c r="CB15" s="50">
        <v>11406</v>
      </c>
    </row>
    <row r="16" spans="1:80" ht="17.25" customHeight="1">
      <c r="A16" s="33">
        <v>10</v>
      </c>
      <c r="B16" s="34" t="s">
        <v>33</v>
      </c>
      <c r="C16" s="29">
        <f t="shared" si="2"/>
        <v>152906.69999999998</v>
      </c>
      <c r="D16" s="29">
        <f t="shared" si="3"/>
        <v>157485.1</v>
      </c>
      <c r="E16" s="29">
        <f t="shared" si="4"/>
        <v>102408.90000000001</v>
      </c>
      <c r="F16" s="29">
        <v>0.2</v>
      </c>
      <c r="G16" s="29">
        <v>0.2</v>
      </c>
      <c r="H16" s="50">
        <v>0</v>
      </c>
      <c r="I16" s="50">
        <v>4.0999999999999996</v>
      </c>
      <c r="J16" s="50">
        <v>4.0999999999999996</v>
      </c>
      <c r="K16" s="50">
        <v>0</v>
      </c>
      <c r="L16" s="50">
        <v>1296.9000000000001</v>
      </c>
      <c r="M16" s="50">
        <v>1296.9000000000001</v>
      </c>
      <c r="N16" s="50">
        <v>619.20000000000005</v>
      </c>
      <c r="O16" s="50"/>
      <c r="P16" s="50"/>
      <c r="Q16" s="50"/>
      <c r="R16" s="50">
        <v>146.19999999999999</v>
      </c>
      <c r="S16" s="50"/>
      <c r="T16" s="50"/>
      <c r="U16" s="50"/>
      <c r="V16" s="50">
        <v>1583.8</v>
      </c>
      <c r="W16" s="50"/>
      <c r="X16" s="29">
        <v>1.3</v>
      </c>
      <c r="Y16" s="29">
        <v>1.3</v>
      </c>
      <c r="Z16" s="50">
        <v>0</v>
      </c>
      <c r="AA16" s="50">
        <v>7396.6</v>
      </c>
      <c r="AB16" s="50">
        <v>10513.7</v>
      </c>
      <c r="AC16" s="50">
        <v>0</v>
      </c>
      <c r="AD16" s="50"/>
      <c r="AE16" s="50"/>
      <c r="AF16" s="50"/>
      <c r="AG16" s="50">
        <v>197.9</v>
      </c>
      <c r="AH16" s="50">
        <v>197.9</v>
      </c>
      <c r="AI16" s="50">
        <v>0</v>
      </c>
      <c r="AJ16" s="50">
        <v>880</v>
      </c>
      <c r="AK16" s="50">
        <v>880</v>
      </c>
      <c r="AL16" s="50">
        <v>364.2</v>
      </c>
      <c r="AM16" s="50">
        <v>59.4</v>
      </c>
      <c r="AN16" s="50">
        <v>59.4</v>
      </c>
      <c r="AO16" s="50">
        <v>20.6</v>
      </c>
      <c r="AP16" s="50">
        <v>331.8</v>
      </c>
      <c r="AQ16" s="50">
        <v>331.8</v>
      </c>
      <c r="AR16" s="50">
        <v>139.5</v>
      </c>
      <c r="AS16" s="50">
        <v>23987</v>
      </c>
      <c r="AT16" s="50">
        <v>23987</v>
      </c>
      <c r="AU16" s="50">
        <v>17951.5</v>
      </c>
      <c r="AV16" s="50">
        <v>90178.799999999988</v>
      </c>
      <c r="AW16" s="50">
        <v>90178.8</v>
      </c>
      <c r="AX16" s="50">
        <v>69527.3</v>
      </c>
      <c r="AY16" s="50">
        <v>3231.2</v>
      </c>
      <c r="AZ16" s="50">
        <v>3231.2</v>
      </c>
      <c r="BA16" s="50">
        <v>1295.5</v>
      </c>
      <c r="BB16" s="50">
        <v>791.3</v>
      </c>
      <c r="BC16" s="50">
        <v>791.3</v>
      </c>
      <c r="BD16" s="50">
        <v>297.10000000000002</v>
      </c>
      <c r="BE16" s="50"/>
      <c r="BF16" s="50"/>
      <c r="BG16" s="50"/>
      <c r="BH16" s="50"/>
      <c r="BI16" s="50"/>
      <c r="BJ16" s="50"/>
      <c r="BK16" s="50"/>
      <c r="BL16" s="50"/>
      <c r="BM16" s="50"/>
      <c r="BN16" s="50">
        <v>291.39999999999998</v>
      </c>
      <c r="BO16" s="50">
        <v>291.39999999999998</v>
      </c>
      <c r="BP16" s="50">
        <v>141.6</v>
      </c>
      <c r="BQ16" s="50">
        <v>151</v>
      </c>
      <c r="BR16" s="50">
        <v>151</v>
      </c>
      <c r="BS16" s="50">
        <v>94.4</v>
      </c>
      <c r="BT16" s="50">
        <v>47.8</v>
      </c>
      <c r="BU16" s="50">
        <v>68</v>
      </c>
      <c r="BV16" s="50"/>
      <c r="BW16" s="50">
        <v>1240.5999999999999</v>
      </c>
      <c r="BX16" s="50">
        <v>1244.0999999999999</v>
      </c>
      <c r="BY16" s="50">
        <v>621.6</v>
      </c>
      <c r="BZ16" s="50">
        <v>22673.200000000001</v>
      </c>
      <c r="CA16" s="50">
        <v>22673.200000000001</v>
      </c>
      <c r="CB16" s="50">
        <v>11336.4</v>
      </c>
    </row>
    <row r="17" spans="1:80" ht="17.25" customHeight="1">
      <c r="A17" s="33">
        <v>11</v>
      </c>
      <c r="B17" s="34" t="s">
        <v>34</v>
      </c>
      <c r="C17" s="29">
        <f t="shared" si="2"/>
        <v>214015.80000000002</v>
      </c>
      <c r="D17" s="29">
        <f t="shared" si="3"/>
        <v>213931.40000000002</v>
      </c>
      <c r="E17" s="29">
        <f t="shared" si="4"/>
        <v>133465.80000000002</v>
      </c>
      <c r="F17" s="29">
        <v>0.6</v>
      </c>
      <c r="G17" s="29">
        <v>0.6</v>
      </c>
      <c r="H17" s="50">
        <v>0</v>
      </c>
      <c r="I17" s="50">
        <v>9</v>
      </c>
      <c r="J17" s="50">
        <v>9</v>
      </c>
      <c r="K17" s="50">
        <v>0</v>
      </c>
      <c r="L17" s="50">
        <v>1511.3</v>
      </c>
      <c r="M17" s="50">
        <v>1511.3</v>
      </c>
      <c r="N17" s="50">
        <v>730</v>
      </c>
      <c r="O17" s="50"/>
      <c r="P17" s="50"/>
      <c r="Q17" s="50"/>
      <c r="R17" s="50">
        <v>481.8</v>
      </c>
      <c r="S17" s="50">
        <v>481.8</v>
      </c>
      <c r="T17" s="50"/>
      <c r="U17" s="50"/>
      <c r="V17" s="50">
        <v>0</v>
      </c>
      <c r="W17" s="50"/>
      <c r="X17" s="29">
        <v>2.1</v>
      </c>
      <c r="Y17" s="29">
        <v>2.1</v>
      </c>
      <c r="Z17" s="50">
        <v>0.8</v>
      </c>
      <c r="AA17" s="50">
        <v>5283.3</v>
      </c>
      <c r="AB17" s="50">
        <v>5283.3</v>
      </c>
      <c r="AC17" s="50">
        <v>0</v>
      </c>
      <c r="AD17" s="50"/>
      <c r="AE17" s="50"/>
      <c r="AF17" s="50"/>
      <c r="AG17" s="50">
        <v>494.8</v>
      </c>
      <c r="AH17" s="50">
        <v>494.8</v>
      </c>
      <c r="AI17" s="50">
        <v>0</v>
      </c>
      <c r="AJ17" s="50">
        <v>880</v>
      </c>
      <c r="AK17" s="50">
        <v>880</v>
      </c>
      <c r="AL17" s="50">
        <v>303.60000000000002</v>
      </c>
      <c r="AM17" s="50">
        <v>59.4</v>
      </c>
      <c r="AN17" s="50">
        <v>59.4</v>
      </c>
      <c r="AO17" s="50">
        <v>21.6</v>
      </c>
      <c r="AP17" s="50">
        <v>331.8</v>
      </c>
      <c r="AQ17" s="50">
        <v>331.8</v>
      </c>
      <c r="AR17" s="50">
        <v>120.5</v>
      </c>
      <c r="AS17" s="50">
        <v>43299.4</v>
      </c>
      <c r="AT17" s="50">
        <v>43299.4</v>
      </c>
      <c r="AU17" s="50">
        <v>29985.5</v>
      </c>
      <c r="AV17" s="50">
        <v>119625.1</v>
      </c>
      <c r="AW17" s="50">
        <v>119625.1</v>
      </c>
      <c r="AX17" s="50">
        <v>81849.100000000006</v>
      </c>
      <c r="AY17" s="50">
        <v>2295.9</v>
      </c>
      <c r="AZ17" s="50">
        <v>2295.9</v>
      </c>
      <c r="BA17" s="50">
        <v>852.9</v>
      </c>
      <c r="BB17" s="50">
        <v>705.9</v>
      </c>
      <c r="BC17" s="50">
        <v>705.9</v>
      </c>
      <c r="BD17" s="50">
        <v>274.3</v>
      </c>
      <c r="BE17" s="50"/>
      <c r="BF17" s="50"/>
      <c r="BG17" s="50"/>
      <c r="BH17" s="50"/>
      <c r="BI17" s="50"/>
      <c r="BJ17" s="50"/>
      <c r="BK17" s="50"/>
      <c r="BL17" s="50"/>
      <c r="BM17" s="50"/>
      <c r="BN17" s="50">
        <v>614.20000000000005</v>
      </c>
      <c r="BO17" s="50">
        <v>614.20000000000005</v>
      </c>
      <c r="BP17" s="50">
        <v>167.5</v>
      </c>
      <c r="BQ17" s="50">
        <v>226.4</v>
      </c>
      <c r="BR17" s="50">
        <v>226.4</v>
      </c>
      <c r="BS17" s="50">
        <v>113.3</v>
      </c>
      <c r="BT17" s="50">
        <v>35.1</v>
      </c>
      <c r="BU17" s="50">
        <v>49.7</v>
      </c>
      <c r="BV17" s="50"/>
      <c r="BW17" s="50">
        <v>1654.2</v>
      </c>
      <c r="BX17" s="50">
        <v>1555.2</v>
      </c>
      <c r="BY17" s="50">
        <v>794.1</v>
      </c>
      <c r="BZ17" s="50">
        <v>36505.5</v>
      </c>
      <c r="CA17" s="50">
        <v>36505.5</v>
      </c>
      <c r="CB17" s="50">
        <v>18252.599999999999</v>
      </c>
    </row>
    <row r="18" spans="1:80" ht="17.25" customHeight="1">
      <c r="A18" s="33">
        <v>12</v>
      </c>
      <c r="B18" s="34" t="s">
        <v>35</v>
      </c>
      <c r="C18" s="29">
        <f t="shared" si="2"/>
        <v>405408.1</v>
      </c>
      <c r="D18" s="29">
        <f t="shared" si="3"/>
        <v>407308.69999999995</v>
      </c>
      <c r="E18" s="29">
        <f t="shared" si="4"/>
        <v>225618.2</v>
      </c>
      <c r="F18" s="29">
        <v>0.1</v>
      </c>
      <c r="G18" s="29">
        <v>0.1</v>
      </c>
      <c r="H18" s="50">
        <v>0</v>
      </c>
      <c r="I18" s="50">
        <v>10</v>
      </c>
      <c r="J18" s="50">
        <v>10</v>
      </c>
      <c r="K18" s="50">
        <v>10</v>
      </c>
      <c r="L18" s="50">
        <v>1218.8</v>
      </c>
      <c r="M18" s="50">
        <v>3261.8</v>
      </c>
      <c r="N18" s="50">
        <v>719.4</v>
      </c>
      <c r="O18" s="50"/>
      <c r="P18" s="50"/>
      <c r="Q18" s="50"/>
      <c r="R18" s="50">
        <v>550</v>
      </c>
      <c r="S18" s="50"/>
      <c r="T18" s="50"/>
      <c r="U18" s="50">
        <v>5730.2</v>
      </c>
      <c r="V18" s="50">
        <v>6201.4</v>
      </c>
      <c r="W18" s="50"/>
      <c r="X18" s="29">
        <v>4.5999999999999996</v>
      </c>
      <c r="Y18" s="29">
        <v>4.5999999999999996</v>
      </c>
      <c r="Z18" s="50">
        <v>0</v>
      </c>
      <c r="AA18" s="50">
        <v>7396.6</v>
      </c>
      <c r="AB18" s="50">
        <v>7396.6</v>
      </c>
      <c r="AC18" s="50">
        <v>1039</v>
      </c>
      <c r="AD18" s="50"/>
      <c r="AE18" s="50"/>
      <c r="AF18" s="50"/>
      <c r="AG18" s="50">
        <v>494.8</v>
      </c>
      <c r="AH18" s="50">
        <v>494.8</v>
      </c>
      <c r="AI18" s="50">
        <v>0</v>
      </c>
      <c r="AJ18" s="50">
        <v>880</v>
      </c>
      <c r="AK18" s="50">
        <v>880</v>
      </c>
      <c r="AL18" s="50">
        <v>386.8</v>
      </c>
      <c r="AM18" s="50">
        <v>59.4</v>
      </c>
      <c r="AN18" s="50">
        <v>59.4</v>
      </c>
      <c r="AO18" s="50">
        <v>23.8</v>
      </c>
      <c r="AP18" s="50">
        <v>663.5</v>
      </c>
      <c r="AQ18" s="50">
        <v>663.5</v>
      </c>
      <c r="AR18" s="50">
        <v>326.2</v>
      </c>
      <c r="AS18" s="50">
        <v>77751.299999999988</v>
      </c>
      <c r="AT18" s="50">
        <v>77751.3</v>
      </c>
      <c r="AU18" s="50">
        <v>48951.4</v>
      </c>
      <c r="AV18" s="50">
        <v>244884.3</v>
      </c>
      <c r="AW18" s="50">
        <v>244884.3</v>
      </c>
      <c r="AX18" s="50">
        <v>142457.60000000001</v>
      </c>
      <c r="AY18" s="50">
        <v>7511.2</v>
      </c>
      <c r="AZ18" s="50">
        <v>7511.2</v>
      </c>
      <c r="BA18" s="50">
        <v>2729.7</v>
      </c>
      <c r="BB18" s="50">
        <v>1233.5</v>
      </c>
      <c r="BC18" s="50">
        <v>1233.5</v>
      </c>
      <c r="BD18" s="50">
        <v>502.8</v>
      </c>
      <c r="BE18" s="50">
        <v>300</v>
      </c>
      <c r="BF18" s="50">
        <v>300</v>
      </c>
      <c r="BG18" s="50"/>
      <c r="BH18" s="50"/>
      <c r="BI18" s="50"/>
      <c r="BJ18" s="50"/>
      <c r="BK18" s="50"/>
      <c r="BL18" s="50"/>
      <c r="BM18" s="50"/>
      <c r="BN18" s="50">
        <v>372.1</v>
      </c>
      <c r="BO18" s="50">
        <v>372.1</v>
      </c>
      <c r="BP18" s="50">
        <v>332.4</v>
      </c>
      <c r="BQ18" s="50">
        <v>113.2</v>
      </c>
      <c r="BR18" s="50">
        <v>113.2</v>
      </c>
      <c r="BS18" s="50">
        <v>92.7</v>
      </c>
      <c r="BT18" s="50">
        <v>77.7</v>
      </c>
      <c r="BU18" s="50">
        <v>110.7</v>
      </c>
      <c r="BV18" s="50"/>
      <c r="BW18" s="50">
        <v>2481.1999999999998</v>
      </c>
      <c r="BX18" s="50">
        <v>2384.6</v>
      </c>
      <c r="BY18" s="50">
        <v>1208.4000000000001</v>
      </c>
      <c r="BZ18" s="50">
        <v>53675.6</v>
      </c>
      <c r="CA18" s="50">
        <v>53675.6</v>
      </c>
      <c r="CB18" s="50">
        <v>26838</v>
      </c>
    </row>
    <row r="19" spans="1:80" ht="17.25" customHeight="1">
      <c r="A19" s="33">
        <v>13</v>
      </c>
      <c r="B19" s="34" t="s">
        <v>36</v>
      </c>
      <c r="C19" s="29">
        <f t="shared" si="2"/>
        <v>109038.00000000001</v>
      </c>
      <c r="D19" s="29">
        <f t="shared" si="3"/>
        <v>110080.8</v>
      </c>
      <c r="E19" s="29">
        <f t="shared" si="4"/>
        <v>60047.899999999994</v>
      </c>
      <c r="F19" s="29">
        <v>0.2</v>
      </c>
      <c r="G19" s="29">
        <v>0.2</v>
      </c>
      <c r="H19" s="50">
        <v>0</v>
      </c>
      <c r="I19" s="50">
        <v>2.8</v>
      </c>
      <c r="J19" s="50">
        <v>2.8</v>
      </c>
      <c r="K19" s="50">
        <v>2.8</v>
      </c>
      <c r="L19" s="50">
        <v>1163.2</v>
      </c>
      <c r="M19" s="50">
        <v>1163.2</v>
      </c>
      <c r="N19" s="50">
        <v>540</v>
      </c>
      <c r="O19" s="50"/>
      <c r="P19" s="50"/>
      <c r="Q19" s="50"/>
      <c r="R19" s="50"/>
      <c r="S19" s="50"/>
      <c r="T19" s="50"/>
      <c r="U19" s="50"/>
      <c r="V19" s="50">
        <v>0</v>
      </c>
      <c r="W19" s="50"/>
      <c r="X19" s="29">
        <v>1.6</v>
      </c>
      <c r="Y19" s="29">
        <v>1.6</v>
      </c>
      <c r="Z19" s="50">
        <v>0.6</v>
      </c>
      <c r="AA19" s="50">
        <v>1056.7</v>
      </c>
      <c r="AB19" s="50">
        <v>2095.6999999999998</v>
      </c>
      <c r="AC19" s="50">
        <v>0</v>
      </c>
      <c r="AD19" s="50"/>
      <c r="AE19" s="50"/>
      <c r="AF19" s="50"/>
      <c r="AG19" s="50">
        <v>197.9</v>
      </c>
      <c r="AH19" s="50">
        <v>197.9</v>
      </c>
      <c r="AI19" s="50">
        <v>0</v>
      </c>
      <c r="AJ19" s="50">
        <v>331.7</v>
      </c>
      <c r="AK19" s="50">
        <v>331.7</v>
      </c>
      <c r="AL19" s="50">
        <v>145.6</v>
      </c>
      <c r="AM19" s="50">
        <v>59.4</v>
      </c>
      <c r="AN19" s="50">
        <v>59.4</v>
      </c>
      <c r="AO19" s="50">
        <v>22.4</v>
      </c>
      <c r="AP19" s="50">
        <v>331.8</v>
      </c>
      <c r="AQ19" s="50">
        <v>331.8</v>
      </c>
      <c r="AR19" s="50">
        <v>146.6</v>
      </c>
      <c r="AS19" s="50">
        <v>14735.699999999999</v>
      </c>
      <c r="AT19" s="50">
        <v>14735.7</v>
      </c>
      <c r="AU19" s="50">
        <v>7643</v>
      </c>
      <c r="AV19" s="50">
        <v>66768.7</v>
      </c>
      <c r="AW19" s="50">
        <v>66768.7</v>
      </c>
      <c r="AX19" s="50">
        <v>39560.699999999997</v>
      </c>
      <c r="AY19" s="50">
        <v>2210.8000000000002</v>
      </c>
      <c r="AZ19" s="50">
        <v>2210.8000000000002</v>
      </c>
      <c r="BA19" s="50">
        <v>1021.6</v>
      </c>
      <c r="BB19" s="50">
        <v>775.8</v>
      </c>
      <c r="BC19" s="50">
        <v>775.8</v>
      </c>
      <c r="BD19" s="50">
        <v>302</v>
      </c>
      <c r="BE19" s="50"/>
      <c r="BF19" s="50"/>
      <c r="BG19" s="50"/>
      <c r="BH19" s="50"/>
      <c r="BI19" s="50"/>
      <c r="BJ19" s="50"/>
      <c r="BK19" s="50"/>
      <c r="BL19" s="50"/>
      <c r="BM19" s="50"/>
      <c r="BN19" s="50">
        <v>90.1</v>
      </c>
      <c r="BO19" s="50">
        <v>90.1</v>
      </c>
      <c r="BP19" s="50">
        <v>28.1</v>
      </c>
      <c r="BQ19" s="50">
        <v>94.3</v>
      </c>
      <c r="BR19" s="50">
        <v>94.3</v>
      </c>
      <c r="BS19" s="50">
        <v>55.8</v>
      </c>
      <c r="BT19" s="50"/>
      <c r="BU19" s="50"/>
      <c r="BV19" s="50"/>
      <c r="BW19" s="50">
        <v>1344.1</v>
      </c>
      <c r="BX19" s="50">
        <v>1347.9</v>
      </c>
      <c r="BY19" s="50">
        <v>642.1</v>
      </c>
      <c r="BZ19" s="50">
        <v>19873.2</v>
      </c>
      <c r="CA19" s="50">
        <v>19873.2</v>
      </c>
      <c r="CB19" s="50">
        <v>9936.6</v>
      </c>
    </row>
    <row r="20" spans="1:80" ht="17.25" customHeight="1">
      <c r="A20" s="33">
        <v>14</v>
      </c>
      <c r="B20" s="34" t="s">
        <v>37</v>
      </c>
      <c r="C20" s="29">
        <f>F20+I20+L20+O20+R20+U20+X20+AA20+AD20+AG20+AJ20+AM20+AP20+AS20+AV20+AY20+BB20+BE20+BH20+BK20+BN20+BQ20+BT20+BW20+BZ20</f>
        <v>259128.3</v>
      </c>
      <c r="D20" s="29">
        <f t="shared" si="3"/>
        <v>259157.9</v>
      </c>
      <c r="E20" s="29">
        <f t="shared" si="4"/>
        <v>143931.5</v>
      </c>
      <c r="F20" s="29">
        <v>0.6</v>
      </c>
      <c r="G20" s="29">
        <v>0.6</v>
      </c>
      <c r="H20" s="50">
        <v>0</v>
      </c>
      <c r="I20" s="50">
        <v>6</v>
      </c>
      <c r="J20" s="50">
        <v>6</v>
      </c>
      <c r="K20" s="50">
        <v>0</v>
      </c>
      <c r="L20" s="50">
        <v>1132.9000000000001</v>
      </c>
      <c r="M20" s="50">
        <v>1132.9000000000001</v>
      </c>
      <c r="N20" s="50">
        <v>427.3</v>
      </c>
      <c r="O20" s="50"/>
      <c r="P20" s="50">
        <v>4.2</v>
      </c>
      <c r="Q20" s="50"/>
      <c r="R20" s="50"/>
      <c r="S20" s="50"/>
      <c r="T20" s="50"/>
      <c r="U20" s="50"/>
      <c r="V20" s="50">
        <v>0</v>
      </c>
      <c r="W20" s="50"/>
      <c r="X20" s="29">
        <v>1.7</v>
      </c>
      <c r="Y20" s="29">
        <v>1.7</v>
      </c>
      <c r="Z20" s="50">
        <v>0.4</v>
      </c>
      <c r="AA20" s="50">
        <v>8453.2999999999993</v>
      </c>
      <c r="AB20" s="50">
        <v>8453.2999999999993</v>
      </c>
      <c r="AC20" s="50">
        <v>1039.0999999999999</v>
      </c>
      <c r="AD20" s="50"/>
      <c r="AE20" s="50"/>
      <c r="AF20" s="50"/>
      <c r="AG20" s="50">
        <v>346.4</v>
      </c>
      <c r="AH20" s="50">
        <v>346.4</v>
      </c>
      <c r="AI20" s="50">
        <v>0</v>
      </c>
      <c r="AJ20" s="50">
        <v>880</v>
      </c>
      <c r="AK20" s="50">
        <v>880</v>
      </c>
      <c r="AL20" s="50">
        <v>398.4</v>
      </c>
      <c r="AM20" s="50">
        <v>59.4</v>
      </c>
      <c r="AN20" s="50">
        <v>59.4</v>
      </c>
      <c r="AO20" s="50">
        <v>23.8</v>
      </c>
      <c r="AP20" s="50">
        <v>331.8</v>
      </c>
      <c r="AQ20" s="50">
        <v>331.8</v>
      </c>
      <c r="AR20" s="50">
        <v>155.4</v>
      </c>
      <c r="AS20" s="50">
        <v>40464.9</v>
      </c>
      <c r="AT20" s="50">
        <v>40464.9</v>
      </c>
      <c r="AU20" s="50">
        <v>25888.400000000001</v>
      </c>
      <c r="AV20" s="50">
        <v>161066.80000000002</v>
      </c>
      <c r="AW20" s="50">
        <v>161066.79999999999</v>
      </c>
      <c r="AX20" s="50">
        <v>93143.5</v>
      </c>
      <c r="AY20" s="50">
        <v>5470.4</v>
      </c>
      <c r="AZ20" s="50">
        <v>5470.4</v>
      </c>
      <c r="BA20" s="50">
        <v>2585.1999999999998</v>
      </c>
      <c r="BB20" s="50">
        <v>977.5</v>
      </c>
      <c r="BC20" s="50">
        <v>977.5</v>
      </c>
      <c r="BD20" s="50">
        <v>362.6</v>
      </c>
      <c r="BE20" s="50"/>
      <c r="BF20" s="50"/>
      <c r="BG20" s="50"/>
      <c r="BH20" s="50"/>
      <c r="BI20" s="50"/>
      <c r="BJ20" s="50"/>
      <c r="BK20" s="50"/>
      <c r="BL20" s="50"/>
      <c r="BM20" s="50"/>
      <c r="BN20" s="50">
        <v>310.5</v>
      </c>
      <c r="BO20" s="50">
        <v>310.5</v>
      </c>
      <c r="BP20" s="50">
        <v>146.1</v>
      </c>
      <c r="BQ20" s="50">
        <v>169.8</v>
      </c>
      <c r="BR20" s="50">
        <v>169.8</v>
      </c>
      <c r="BS20" s="50">
        <v>54.9</v>
      </c>
      <c r="BT20" s="50">
        <v>47.8</v>
      </c>
      <c r="BU20" s="50">
        <v>68</v>
      </c>
      <c r="BV20" s="50"/>
      <c r="BW20" s="50">
        <v>1861</v>
      </c>
      <c r="BX20" s="50">
        <v>1866.2</v>
      </c>
      <c r="BY20" s="50">
        <v>932.4</v>
      </c>
      <c r="BZ20" s="50">
        <v>37547.5</v>
      </c>
      <c r="CA20" s="50">
        <v>37547.5</v>
      </c>
      <c r="CB20" s="50">
        <v>18774</v>
      </c>
    </row>
    <row r="21" spans="1:80" ht="17.25" customHeight="1">
      <c r="A21" s="33">
        <v>15</v>
      </c>
      <c r="B21" s="34" t="s">
        <v>38</v>
      </c>
      <c r="C21" s="29">
        <f t="shared" ref="C21:C27" si="5">F21+I21+L21+O21+R21+U21+X21+AA21+AD21+AG21+AJ21+AM21+AP21+AS21+AV21+AY21+BB21+BE21+BH21+BK21+BN21+BQ21+BT21+BW21+BZ21</f>
        <v>422369.90000000014</v>
      </c>
      <c r="D21" s="29">
        <f t="shared" ref="D21:D27" si="6">G21+J21+M21+P21+S21+V21+Y21+AB21+AE21+AH21+AK21+AN21+AQ21+AT21+AW21+AZ21+BC21+BF21+BI21+BL21+BO21+BR21+BU21+BX21+CA21</f>
        <v>423845.9</v>
      </c>
      <c r="E21" s="29">
        <f t="shared" ref="E21:E27" si="7">H21+K21+N21+Q21+T21+W21+Z21+AC21+AF21+AI21+AL21+AO21+AR21+AU21+AX21+BA21+BD21+BG21+BJ21+BM21+BP21+BS21+BV21+BY21+CB21</f>
        <v>236790.99999999997</v>
      </c>
      <c r="F21" s="29">
        <v>0.3</v>
      </c>
      <c r="G21" s="29">
        <v>0.3</v>
      </c>
      <c r="H21" s="50">
        <v>0</v>
      </c>
      <c r="I21" s="50">
        <v>10</v>
      </c>
      <c r="J21" s="50">
        <v>10</v>
      </c>
      <c r="K21" s="50">
        <v>10</v>
      </c>
      <c r="L21" s="50">
        <v>1802.6</v>
      </c>
      <c r="M21" s="50">
        <v>1802.6</v>
      </c>
      <c r="N21" s="50">
        <v>939.9</v>
      </c>
      <c r="O21" s="50"/>
      <c r="P21" s="50"/>
      <c r="Q21" s="50"/>
      <c r="R21" s="50"/>
      <c r="S21" s="50"/>
      <c r="T21" s="50"/>
      <c r="U21" s="50">
        <v>5866.6</v>
      </c>
      <c r="V21" s="50">
        <v>7049.5</v>
      </c>
      <c r="W21" s="50"/>
      <c r="X21" s="29">
        <v>4</v>
      </c>
      <c r="Y21" s="29">
        <v>4</v>
      </c>
      <c r="Z21" s="50">
        <v>0</v>
      </c>
      <c r="AA21" s="50">
        <v>5283.2</v>
      </c>
      <c r="AB21" s="50">
        <v>5283.3</v>
      </c>
      <c r="AC21" s="50">
        <v>3022.7</v>
      </c>
      <c r="AD21" s="50"/>
      <c r="AE21" s="50"/>
      <c r="AF21" s="50"/>
      <c r="AG21" s="50">
        <v>692.7</v>
      </c>
      <c r="AH21" s="50">
        <v>692.7</v>
      </c>
      <c r="AI21" s="50">
        <v>0</v>
      </c>
      <c r="AJ21" s="50">
        <v>1165</v>
      </c>
      <c r="AK21" s="50">
        <v>1165</v>
      </c>
      <c r="AL21" s="50">
        <v>552.20000000000005</v>
      </c>
      <c r="AM21" s="50">
        <v>74.099999999999994</v>
      </c>
      <c r="AN21" s="50">
        <v>74.099999999999994</v>
      </c>
      <c r="AO21" s="50">
        <v>30.9</v>
      </c>
      <c r="AP21" s="50">
        <v>663.5</v>
      </c>
      <c r="AQ21" s="50">
        <v>663.5</v>
      </c>
      <c r="AR21" s="50">
        <v>331.3</v>
      </c>
      <c r="AS21" s="50">
        <v>128273.90000000001</v>
      </c>
      <c r="AT21" s="50">
        <v>128273.9</v>
      </c>
      <c r="AU21" s="50">
        <v>65808.399999999994</v>
      </c>
      <c r="AV21" s="50">
        <v>212497.80000000002</v>
      </c>
      <c r="AW21" s="50">
        <v>212497.8</v>
      </c>
      <c r="AX21" s="50">
        <v>133894.20000000001</v>
      </c>
      <c r="AY21" s="50">
        <v>3287.9</v>
      </c>
      <c r="AZ21" s="50">
        <v>3287.9</v>
      </c>
      <c r="BA21" s="50">
        <v>1382.4</v>
      </c>
      <c r="BB21" s="50">
        <v>1016.2</v>
      </c>
      <c r="BC21" s="50">
        <v>1016.2</v>
      </c>
      <c r="BD21" s="50">
        <v>388</v>
      </c>
      <c r="BE21" s="50">
        <v>300</v>
      </c>
      <c r="BF21" s="50"/>
      <c r="BG21" s="50"/>
      <c r="BH21" s="50"/>
      <c r="BI21" s="50"/>
      <c r="BJ21" s="50"/>
      <c r="BK21" s="50"/>
      <c r="BL21" s="50">
        <v>545.6</v>
      </c>
      <c r="BM21" s="50"/>
      <c r="BN21" s="50">
        <v>1021.9</v>
      </c>
      <c r="BO21" s="50">
        <v>1021.9</v>
      </c>
      <c r="BP21" s="50">
        <v>329.9</v>
      </c>
      <c r="BQ21" s="50">
        <v>151</v>
      </c>
      <c r="BR21" s="50">
        <v>151</v>
      </c>
      <c r="BS21" s="50">
        <v>18.899999999999999</v>
      </c>
      <c r="BT21" s="50">
        <v>99</v>
      </c>
      <c r="BU21" s="50">
        <v>141.19999999999999</v>
      </c>
      <c r="BV21" s="50"/>
      <c r="BW21" s="50">
        <v>1861</v>
      </c>
      <c r="BX21" s="50">
        <v>1866.2</v>
      </c>
      <c r="BY21" s="50">
        <v>932.4</v>
      </c>
      <c r="BZ21" s="50">
        <v>58299.199999999997</v>
      </c>
      <c r="CA21" s="50">
        <v>58299.199999999997</v>
      </c>
      <c r="CB21" s="50">
        <v>29149.8</v>
      </c>
    </row>
    <row r="22" spans="1:80" ht="17.25" customHeight="1">
      <c r="A22" s="33">
        <v>16</v>
      </c>
      <c r="B22" s="34" t="s">
        <v>39</v>
      </c>
      <c r="C22" s="29">
        <f t="shared" si="5"/>
        <v>703547.20000000019</v>
      </c>
      <c r="D22" s="29">
        <f t="shared" si="6"/>
        <v>708481.90000000014</v>
      </c>
      <c r="E22" s="29">
        <f t="shared" si="7"/>
        <v>340320.8</v>
      </c>
      <c r="F22" s="29">
        <v>0.3</v>
      </c>
      <c r="G22" s="29">
        <v>0.3</v>
      </c>
      <c r="H22" s="50">
        <v>0.3</v>
      </c>
      <c r="I22" s="50">
        <v>14.1</v>
      </c>
      <c r="J22" s="50">
        <v>14.1</v>
      </c>
      <c r="K22" s="50">
        <v>0</v>
      </c>
      <c r="L22" s="50">
        <v>2381.9</v>
      </c>
      <c r="M22" s="50">
        <v>2381.9</v>
      </c>
      <c r="N22" s="50">
        <v>1195.5</v>
      </c>
      <c r="O22" s="50"/>
      <c r="P22" s="50"/>
      <c r="Q22" s="50"/>
      <c r="R22" s="50"/>
      <c r="S22" s="50"/>
      <c r="T22" s="50"/>
      <c r="U22" s="50">
        <v>6514.7</v>
      </c>
      <c r="V22" s="50">
        <v>10353.5</v>
      </c>
      <c r="W22" s="50"/>
      <c r="X22" s="29">
        <v>5.3</v>
      </c>
      <c r="Y22" s="29">
        <v>5.3</v>
      </c>
      <c r="Z22" s="50">
        <v>2.1</v>
      </c>
      <c r="AA22" s="50">
        <v>16310.7</v>
      </c>
      <c r="AB22" s="50">
        <v>16310.7</v>
      </c>
      <c r="AC22" s="50">
        <v>7484.6</v>
      </c>
      <c r="AD22" s="50"/>
      <c r="AE22" s="50"/>
      <c r="AF22" s="50"/>
      <c r="AG22" s="50">
        <v>940.1</v>
      </c>
      <c r="AH22" s="50">
        <v>940.1</v>
      </c>
      <c r="AI22" s="50">
        <v>0</v>
      </c>
      <c r="AJ22" s="50">
        <v>1908.3</v>
      </c>
      <c r="AK22" s="50">
        <v>1908.3</v>
      </c>
      <c r="AL22" s="50">
        <v>633.9</v>
      </c>
      <c r="AM22" s="50">
        <v>88.8</v>
      </c>
      <c r="AN22" s="50">
        <v>88.8</v>
      </c>
      <c r="AO22" s="50">
        <v>41</v>
      </c>
      <c r="AP22" s="50">
        <v>948.6</v>
      </c>
      <c r="AQ22" s="50">
        <v>948.6</v>
      </c>
      <c r="AR22" s="50">
        <v>431</v>
      </c>
      <c r="AS22" s="50">
        <v>178578.40000000002</v>
      </c>
      <c r="AT22" s="50">
        <v>178578.4</v>
      </c>
      <c r="AU22" s="50">
        <v>82803.399999999994</v>
      </c>
      <c r="AV22" s="50">
        <v>373571.6</v>
      </c>
      <c r="AW22" s="50">
        <v>373571.6</v>
      </c>
      <c r="AX22" s="50">
        <v>188846.5</v>
      </c>
      <c r="AY22" s="50">
        <v>10076.299999999999</v>
      </c>
      <c r="AZ22" s="50">
        <v>10076.299999999999</v>
      </c>
      <c r="BA22" s="50">
        <v>3799.4</v>
      </c>
      <c r="BB22" s="50">
        <v>1784.3</v>
      </c>
      <c r="BC22" s="50">
        <v>1784.3</v>
      </c>
      <c r="BD22" s="50">
        <v>519.6</v>
      </c>
      <c r="BE22" s="50">
        <v>600</v>
      </c>
      <c r="BF22" s="50">
        <v>1200</v>
      </c>
      <c r="BG22" s="50"/>
      <c r="BH22" s="50"/>
      <c r="BI22" s="50">
        <v>48.3</v>
      </c>
      <c r="BJ22" s="50"/>
      <c r="BK22" s="50"/>
      <c r="BL22" s="50">
        <v>111.1</v>
      </c>
      <c r="BM22" s="50"/>
      <c r="BN22" s="50">
        <v>1518.7</v>
      </c>
      <c r="BO22" s="50">
        <v>1518.7</v>
      </c>
      <c r="BP22" s="50">
        <v>705.9</v>
      </c>
      <c r="BQ22" s="50">
        <v>283</v>
      </c>
      <c r="BR22" s="50">
        <v>283</v>
      </c>
      <c r="BS22" s="50">
        <v>225.7</v>
      </c>
      <c r="BT22" s="50">
        <v>763.3</v>
      </c>
      <c r="BU22" s="50">
        <v>1091.8</v>
      </c>
      <c r="BV22" s="50"/>
      <c r="BW22" s="50">
        <v>2791.4</v>
      </c>
      <c r="BX22" s="50">
        <v>2799.4</v>
      </c>
      <c r="BY22" s="50">
        <v>1398.3</v>
      </c>
      <c r="BZ22" s="50">
        <v>104467.4</v>
      </c>
      <c r="CA22" s="50">
        <v>104467.4</v>
      </c>
      <c r="CB22" s="50">
        <v>52233.599999999999</v>
      </c>
    </row>
    <row r="23" spans="1:80" s="2" customFormat="1" ht="17.25" customHeight="1">
      <c r="A23" s="33">
        <v>17</v>
      </c>
      <c r="B23" s="34" t="s">
        <v>40</v>
      </c>
      <c r="C23" s="29">
        <f t="shared" si="5"/>
        <v>143657.5</v>
      </c>
      <c r="D23" s="29">
        <f t="shared" si="6"/>
        <v>144699.4</v>
      </c>
      <c r="E23" s="29">
        <f t="shared" si="7"/>
        <v>82173</v>
      </c>
      <c r="F23" s="29">
        <v>0.2</v>
      </c>
      <c r="G23" s="29">
        <v>0.2</v>
      </c>
      <c r="H23" s="50">
        <v>0.2</v>
      </c>
      <c r="I23" s="50">
        <v>2.6</v>
      </c>
      <c r="J23" s="50">
        <v>2.6</v>
      </c>
      <c r="K23" s="50">
        <v>2.6</v>
      </c>
      <c r="L23" s="50">
        <v>1290.8</v>
      </c>
      <c r="M23" s="50">
        <v>1290.8</v>
      </c>
      <c r="N23" s="50">
        <v>642</v>
      </c>
      <c r="O23" s="50"/>
      <c r="P23" s="50"/>
      <c r="Q23" s="50"/>
      <c r="R23" s="50"/>
      <c r="S23" s="50"/>
      <c r="T23" s="50"/>
      <c r="U23" s="50"/>
      <c r="V23" s="50">
        <v>0</v>
      </c>
      <c r="W23" s="50"/>
      <c r="X23" s="29">
        <v>1.7</v>
      </c>
      <c r="Y23" s="29">
        <v>1.7</v>
      </c>
      <c r="Z23" s="50">
        <v>0.7</v>
      </c>
      <c r="AA23" s="50">
        <v>2113.3000000000002</v>
      </c>
      <c r="AB23" s="50">
        <v>3152.3</v>
      </c>
      <c r="AC23" s="50">
        <v>952.5</v>
      </c>
      <c r="AD23" s="50"/>
      <c r="AE23" s="50"/>
      <c r="AF23" s="50"/>
      <c r="AG23" s="50">
        <v>197.9</v>
      </c>
      <c r="AH23" s="50">
        <v>197.9</v>
      </c>
      <c r="AI23" s="50">
        <v>0</v>
      </c>
      <c r="AJ23" s="50">
        <v>616.9</v>
      </c>
      <c r="AK23" s="50">
        <v>616.9</v>
      </c>
      <c r="AL23" s="50">
        <v>238.9</v>
      </c>
      <c r="AM23" s="50">
        <v>59.4</v>
      </c>
      <c r="AN23" s="50">
        <v>59.4</v>
      </c>
      <c r="AO23" s="50">
        <v>23.4</v>
      </c>
      <c r="AP23" s="50">
        <v>331.8</v>
      </c>
      <c r="AQ23" s="50">
        <v>331.8</v>
      </c>
      <c r="AR23" s="50">
        <v>166</v>
      </c>
      <c r="AS23" s="50">
        <v>19512.900000000001</v>
      </c>
      <c r="AT23" s="50">
        <v>19512.900000000001</v>
      </c>
      <c r="AU23" s="50">
        <v>13166.8</v>
      </c>
      <c r="AV23" s="50">
        <v>94466.4</v>
      </c>
      <c r="AW23" s="50">
        <v>94466.4</v>
      </c>
      <c r="AX23" s="50">
        <v>54659.3</v>
      </c>
      <c r="AY23" s="50">
        <v>3103.7</v>
      </c>
      <c r="AZ23" s="50">
        <v>3103.7</v>
      </c>
      <c r="BA23" s="50">
        <v>1404.8</v>
      </c>
      <c r="BB23" s="50">
        <v>535.29999999999995</v>
      </c>
      <c r="BC23" s="50">
        <v>535.29999999999995</v>
      </c>
      <c r="BD23" s="50">
        <v>236.8</v>
      </c>
      <c r="BE23" s="50"/>
      <c r="BF23" s="50"/>
      <c r="BG23" s="50"/>
      <c r="BH23" s="50"/>
      <c r="BI23" s="50"/>
      <c r="BJ23" s="50"/>
      <c r="BK23" s="50"/>
      <c r="BL23" s="50"/>
      <c r="BM23" s="50"/>
      <c r="BN23" s="50">
        <v>97.7</v>
      </c>
      <c r="BO23" s="50">
        <v>97.7</v>
      </c>
      <c r="BP23" s="50">
        <v>80.599999999999994</v>
      </c>
      <c r="BQ23" s="50">
        <v>169.8</v>
      </c>
      <c r="BR23" s="50">
        <v>169.8</v>
      </c>
      <c r="BS23" s="50">
        <v>18.899999999999999</v>
      </c>
      <c r="BT23" s="50"/>
      <c r="BU23" s="50"/>
      <c r="BV23" s="50"/>
      <c r="BW23" s="50">
        <v>1033.9000000000001</v>
      </c>
      <c r="BX23" s="50">
        <v>1036.8</v>
      </c>
      <c r="BY23" s="50">
        <v>518.1</v>
      </c>
      <c r="BZ23" s="50">
        <v>20123.2</v>
      </c>
      <c r="CA23" s="50">
        <v>20123.2</v>
      </c>
      <c r="CB23" s="50">
        <v>10061.4</v>
      </c>
    </row>
    <row r="24" spans="1:80" ht="17.25" customHeight="1">
      <c r="A24" s="33">
        <v>18</v>
      </c>
      <c r="B24" s="34" t="s">
        <v>41</v>
      </c>
      <c r="C24" s="29">
        <f t="shared" si="5"/>
        <v>75214.600000000006</v>
      </c>
      <c r="D24" s="29">
        <f t="shared" si="6"/>
        <v>80400.5</v>
      </c>
      <c r="E24" s="29">
        <f t="shared" si="7"/>
        <v>49943.700000000004</v>
      </c>
      <c r="F24" s="29">
        <v>0.1</v>
      </c>
      <c r="G24" s="29">
        <v>0.1</v>
      </c>
      <c r="H24" s="50">
        <v>0</v>
      </c>
      <c r="I24" s="50">
        <v>2.1</v>
      </c>
      <c r="J24" s="50">
        <v>2.1</v>
      </c>
      <c r="K24" s="50">
        <v>0</v>
      </c>
      <c r="L24" s="50"/>
      <c r="M24" s="50"/>
      <c r="N24" s="50"/>
      <c r="O24" s="50"/>
      <c r="P24" s="50"/>
      <c r="Q24" s="50"/>
      <c r="R24" s="50"/>
      <c r="S24" s="50"/>
      <c r="T24" s="50"/>
      <c r="U24" s="50"/>
      <c r="V24" s="50">
        <v>5149.6000000000004</v>
      </c>
      <c r="W24" s="50"/>
      <c r="X24" s="29">
        <v>1.2</v>
      </c>
      <c r="Y24" s="29">
        <v>1.2</v>
      </c>
      <c r="Z24" s="50">
        <v>0</v>
      </c>
      <c r="AA24" s="50">
        <v>1056.7</v>
      </c>
      <c r="AB24" s="50">
        <v>1056.7</v>
      </c>
      <c r="AC24" s="50">
        <v>0</v>
      </c>
      <c r="AD24" s="50"/>
      <c r="AE24" s="50"/>
      <c r="AF24" s="50"/>
      <c r="AG24" s="50">
        <v>148.4</v>
      </c>
      <c r="AH24" s="50">
        <v>148.4</v>
      </c>
      <c r="AI24" s="50">
        <v>0</v>
      </c>
      <c r="AJ24" s="50">
        <v>331.7</v>
      </c>
      <c r="AK24" s="50">
        <v>331.7</v>
      </c>
      <c r="AL24" s="50">
        <v>137.69999999999999</v>
      </c>
      <c r="AM24" s="50">
        <v>59.4</v>
      </c>
      <c r="AN24" s="50">
        <v>59.4</v>
      </c>
      <c r="AO24" s="50">
        <v>21.2</v>
      </c>
      <c r="AP24" s="50">
        <v>331.8</v>
      </c>
      <c r="AQ24" s="50">
        <v>331.8</v>
      </c>
      <c r="AR24" s="50">
        <v>143.9</v>
      </c>
      <c r="AS24" s="50">
        <v>0</v>
      </c>
      <c r="AT24" s="50">
        <v>0</v>
      </c>
      <c r="AU24" s="50">
        <v>0</v>
      </c>
      <c r="AV24" s="50">
        <v>55584.800000000003</v>
      </c>
      <c r="AW24" s="50">
        <v>55584.800000000003</v>
      </c>
      <c r="AX24" s="50">
        <v>41116</v>
      </c>
      <c r="AY24" s="50">
        <v>1403</v>
      </c>
      <c r="AZ24" s="50">
        <v>1403</v>
      </c>
      <c r="BA24" s="50">
        <v>533.79999999999995</v>
      </c>
      <c r="BB24" s="50">
        <v>403.4</v>
      </c>
      <c r="BC24" s="50">
        <v>403.4</v>
      </c>
      <c r="BD24" s="50">
        <v>148.1</v>
      </c>
      <c r="BE24" s="50"/>
      <c r="BF24" s="50"/>
      <c r="BG24" s="50"/>
      <c r="BH24" s="50"/>
      <c r="BI24" s="50"/>
      <c r="BJ24" s="50"/>
      <c r="BK24" s="50"/>
      <c r="BL24" s="50"/>
      <c r="BM24" s="50"/>
      <c r="BN24" s="50">
        <v>178.5</v>
      </c>
      <c r="BO24" s="50">
        <v>178.5</v>
      </c>
      <c r="BP24" s="50">
        <v>61.9</v>
      </c>
      <c r="BQ24" s="50">
        <v>75.5</v>
      </c>
      <c r="BR24" s="50">
        <v>75.5</v>
      </c>
      <c r="BS24" s="50">
        <v>0</v>
      </c>
      <c r="BT24" s="50">
        <v>77.7</v>
      </c>
      <c r="BU24" s="50">
        <v>110.7</v>
      </c>
      <c r="BV24" s="50"/>
      <c r="BW24" s="50">
        <v>1137.2</v>
      </c>
      <c r="BX24" s="50">
        <v>1140.5</v>
      </c>
      <c r="BY24" s="50">
        <v>569.70000000000005</v>
      </c>
      <c r="BZ24" s="50">
        <v>14423.1</v>
      </c>
      <c r="CA24" s="50">
        <v>14423.1</v>
      </c>
      <c r="CB24" s="50">
        <v>7211.4</v>
      </c>
    </row>
    <row r="25" spans="1:80" ht="17.25" customHeight="1">
      <c r="A25" s="33">
        <v>19</v>
      </c>
      <c r="B25" s="34" t="s">
        <v>42</v>
      </c>
      <c r="C25" s="29">
        <f t="shared" si="5"/>
        <v>266341</v>
      </c>
      <c r="D25" s="29">
        <f t="shared" si="6"/>
        <v>266394.2</v>
      </c>
      <c r="E25" s="29">
        <f t="shared" si="7"/>
        <v>164896.10000000003</v>
      </c>
      <c r="F25" s="29">
        <v>0.4</v>
      </c>
      <c r="G25" s="29">
        <v>0.4</v>
      </c>
      <c r="H25" s="50">
        <v>0</v>
      </c>
      <c r="I25" s="50">
        <v>10</v>
      </c>
      <c r="J25" s="50">
        <v>10</v>
      </c>
      <c r="K25" s="50">
        <v>10</v>
      </c>
      <c r="L25" s="50">
        <v>1600.2</v>
      </c>
      <c r="M25" s="50">
        <v>1600.2</v>
      </c>
      <c r="N25" s="50">
        <v>765</v>
      </c>
      <c r="O25" s="50"/>
      <c r="P25" s="50">
        <v>4.2</v>
      </c>
      <c r="Q25" s="50"/>
      <c r="R25" s="50">
        <v>315</v>
      </c>
      <c r="S25" s="50">
        <v>315</v>
      </c>
      <c r="T25" s="50"/>
      <c r="U25" s="50"/>
      <c r="V25" s="50">
        <v>0</v>
      </c>
      <c r="W25" s="50"/>
      <c r="X25" s="29">
        <v>2.8</v>
      </c>
      <c r="Y25" s="29">
        <v>2.8</v>
      </c>
      <c r="Z25" s="50">
        <v>0</v>
      </c>
      <c r="AA25" s="50">
        <v>8453.2999999999993</v>
      </c>
      <c r="AB25" s="50">
        <v>8453.2999999999993</v>
      </c>
      <c r="AC25" s="50">
        <v>8226.2999999999993</v>
      </c>
      <c r="AD25" s="50"/>
      <c r="AE25" s="50"/>
      <c r="AF25" s="50"/>
      <c r="AG25" s="50">
        <v>544.29999999999995</v>
      </c>
      <c r="AH25" s="50">
        <v>544.29999999999995</v>
      </c>
      <c r="AI25" s="50">
        <v>0</v>
      </c>
      <c r="AJ25" s="50">
        <v>880</v>
      </c>
      <c r="AK25" s="50">
        <v>880</v>
      </c>
      <c r="AL25" s="50">
        <v>292</v>
      </c>
      <c r="AM25" s="50">
        <v>88.8</v>
      </c>
      <c r="AN25" s="50">
        <v>88.8</v>
      </c>
      <c r="AO25" s="50">
        <v>35.4</v>
      </c>
      <c r="AP25" s="50">
        <v>331.8</v>
      </c>
      <c r="AQ25" s="50">
        <v>331.8</v>
      </c>
      <c r="AR25" s="50">
        <v>159.19999999999999</v>
      </c>
      <c r="AS25" s="50">
        <v>43781.599999999999</v>
      </c>
      <c r="AT25" s="50">
        <v>43781.599999999999</v>
      </c>
      <c r="AU25" s="50">
        <v>30659</v>
      </c>
      <c r="AV25" s="50">
        <v>164276.4</v>
      </c>
      <c r="AW25" s="50">
        <v>164276.4</v>
      </c>
      <c r="AX25" s="50">
        <v>102232.7</v>
      </c>
      <c r="AY25" s="50">
        <v>2480.1</v>
      </c>
      <c r="AZ25" s="50">
        <v>2480.1</v>
      </c>
      <c r="BA25" s="50">
        <v>900.5</v>
      </c>
      <c r="BB25" s="50">
        <v>682.7</v>
      </c>
      <c r="BC25" s="50">
        <v>682.7</v>
      </c>
      <c r="BD25" s="50">
        <v>255.1</v>
      </c>
      <c r="BE25" s="50"/>
      <c r="BF25" s="50"/>
      <c r="BG25" s="50"/>
      <c r="BH25" s="50"/>
      <c r="BI25" s="50"/>
      <c r="BJ25" s="50"/>
      <c r="BK25" s="50"/>
      <c r="BL25" s="50"/>
      <c r="BM25" s="50"/>
      <c r="BN25" s="50">
        <v>219.8</v>
      </c>
      <c r="BO25" s="50">
        <v>219.8</v>
      </c>
      <c r="BP25" s="50">
        <v>111.6</v>
      </c>
      <c r="BQ25" s="50">
        <v>113.3</v>
      </c>
      <c r="BR25" s="50">
        <v>113.3</v>
      </c>
      <c r="BS25" s="50">
        <v>18.899999999999999</v>
      </c>
      <c r="BT25" s="50">
        <v>103.2</v>
      </c>
      <c r="BU25" s="50">
        <v>147.19999999999999</v>
      </c>
      <c r="BV25" s="50"/>
      <c r="BW25" s="50">
        <v>1757.5</v>
      </c>
      <c r="BX25" s="50">
        <v>1762.5</v>
      </c>
      <c r="BY25" s="50">
        <v>880.2</v>
      </c>
      <c r="BZ25" s="50">
        <v>40699.800000000003</v>
      </c>
      <c r="CA25" s="50">
        <v>40699.800000000003</v>
      </c>
      <c r="CB25" s="50">
        <v>20350.2</v>
      </c>
    </row>
    <row r="26" spans="1:80" ht="17.25" customHeight="1">
      <c r="A26" s="33">
        <v>20</v>
      </c>
      <c r="B26" s="34" t="s">
        <v>43</v>
      </c>
      <c r="C26" s="29">
        <f t="shared" si="5"/>
        <v>183936.30000000002</v>
      </c>
      <c r="D26" s="29">
        <f t="shared" si="6"/>
        <v>183494.90000000002</v>
      </c>
      <c r="E26" s="29">
        <f t="shared" si="7"/>
        <v>117848.79999999999</v>
      </c>
      <c r="F26" s="29">
        <v>0.2</v>
      </c>
      <c r="G26" s="29">
        <v>0.2</v>
      </c>
      <c r="H26" s="50">
        <v>0</v>
      </c>
      <c r="I26" s="50">
        <v>3.1</v>
      </c>
      <c r="J26" s="50">
        <v>3.1</v>
      </c>
      <c r="K26" s="50">
        <v>3.1</v>
      </c>
      <c r="L26" s="50">
        <v>1365.8</v>
      </c>
      <c r="M26" s="50">
        <v>1365.8</v>
      </c>
      <c r="N26" s="50">
        <v>580</v>
      </c>
      <c r="O26" s="50"/>
      <c r="P26" s="50"/>
      <c r="Q26" s="50"/>
      <c r="R26" s="50"/>
      <c r="S26" s="50"/>
      <c r="T26" s="50"/>
      <c r="U26" s="50">
        <v>3285.6</v>
      </c>
      <c r="V26" s="50">
        <v>2819.7</v>
      </c>
      <c r="W26" s="50"/>
      <c r="X26" s="29">
        <v>1.3</v>
      </c>
      <c r="Y26" s="29">
        <v>1.3</v>
      </c>
      <c r="Z26" s="50">
        <v>0</v>
      </c>
      <c r="AA26" s="50">
        <v>3170</v>
      </c>
      <c r="AB26" s="50">
        <v>3170</v>
      </c>
      <c r="AC26" s="50">
        <v>2663.8</v>
      </c>
      <c r="AD26" s="50"/>
      <c r="AE26" s="50"/>
      <c r="AF26" s="50"/>
      <c r="AG26" s="50">
        <v>247.4</v>
      </c>
      <c r="AH26" s="50">
        <v>247.4</v>
      </c>
      <c r="AI26" s="50">
        <v>0</v>
      </c>
      <c r="AJ26" s="50">
        <v>880</v>
      </c>
      <c r="AK26" s="50">
        <v>880</v>
      </c>
      <c r="AL26" s="50">
        <v>339.8</v>
      </c>
      <c r="AM26" s="50">
        <v>59.4</v>
      </c>
      <c r="AN26" s="50">
        <v>59.4</v>
      </c>
      <c r="AO26" s="50">
        <v>24.9</v>
      </c>
      <c r="AP26" s="50">
        <v>331.8</v>
      </c>
      <c r="AQ26" s="50">
        <v>331.8</v>
      </c>
      <c r="AR26" s="50">
        <v>158</v>
      </c>
      <c r="AS26" s="50">
        <v>13897.1</v>
      </c>
      <c r="AT26" s="50">
        <v>13897.1</v>
      </c>
      <c r="AU26" s="50">
        <v>9621.4</v>
      </c>
      <c r="AV26" s="50">
        <v>127175.20000000001</v>
      </c>
      <c r="AW26" s="50">
        <v>127175.2</v>
      </c>
      <c r="AX26" s="50">
        <v>88291.199999999997</v>
      </c>
      <c r="AY26" s="50">
        <v>3642.2</v>
      </c>
      <c r="AZ26" s="50">
        <v>3642.2</v>
      </c>
      <c r="BA26" s="50">
        <v>1403</v>
      </c>
      <c r="BB26" s="50">
        <v>876.6</v>
      </c>
      <c r="BC26" s="50">
        <v>876.6</v>
      </c>
      <c r="BD26" s="50">
        <v>332.4</v>
      </c>
      <c r="BE26" s="50"/>
      <c r="BF26" s="50"/>
      <c r="BG26" s="50"/>
      <c r="BH26" s="50"/>
      <c r="BI26" s="50"/>
      <c r="BJ26" s="50"/>
      <c r="BK26" s="50"/>
      <c r="BL26" s="50"/>
      <c r="BM26" s="50"/>
      <c r="BN26" s="50">
        <v>311.39999999999998</v>
      </c>
      <c r="BO26" s="50">
        <v>311.39999999999998</v>
      </c>
      <c r="BP26" s="50">
        <v>194.1</v>
      </c>
      <c r="BQ26" s="50">
        <v>169.8</v>
      </c>
      <c r="BR26" s="50">
        <v>169.8</v>
      </c>
      <c r="BS26" s="50">
        <v>0</v>
      </c>
      <c r="BT26" s="50">
        <v>47.8</v>
      </c>
      <c r="BU26" s="50">
        <v>68</v>
      </c>
      <c r="BV26" s="50"/>
      <c r="BW26" s="50">
        <v>1550.9</v>
      </c>
      <c r="BX26" s="50">
        <v>1555.2</v>
      </c>
      <c r="BY26" s="50">
        <v>776.7</v>
      </c>
      <c r="BZ26" s="50">
        <v>26920.7</v>
      </c>
      <c r="CA26" s="50">
        <v>26920.7</v>
      </c>
      <c r="CB26" s="50">
        <v>13460.4</v>
      </c>
    </row>
    <row r="27" spans="1:80" ht="17.25" customHeight="1">
      <c r="A27" s="33">
        <v>21</v>
      </c>
      <c r="B27" s="34" t="s">
        <v>44</v>
      </c>
      <c r="C27" s="29">
        <f t="shared" si="5"/>
        <v>167429.49999999997</v>
      </c>
      <c r="D27" s="29">
        <f t="shared" si="6"/>
        <v>167495.19999999998</v>
      </c>
      <c r="E27" s="29">
        <f t="shared" si="7"/>
        <v>99454.900000000009</v>
      </c>
      <c r="F27" s="29">
        <v>0.3</v>
      </c>
      <c r="G27" s="29">
        <v>0.3</v>
      </c>
      <c r="H27" s="50">
        <v>0.3</v>
      </c>
      <c r="I27" s="50">
        <v>2.8</v>
      </c>
      <c r="J27" s="50">
        <v>2.8</v>
      </c>
      <c r="K27" s="50">
        <v>2.8</v>
      </c>
      <c r="L27" s="50">
        <v>1363.1</v>
      </c>
      <c r="M27" s="50">
        <v>1363.1</v>
      </c>
      <c r="N27" s="50">
        <v>633</v>
      </c>
      <c r="O27" s="50"/>
      <c r="P27" s="50"/>
      <c r="Q27" s="50"/>
      <c r="R27" s="50"/>
      <c r="S27" s="50"/>
      <c r="T27" s="50"/>
      <c r="U27" s="50"/>
      <c r="V27" s="50">
        <v>0</v>
      </c>
      <c r="W27" s="50"/>
      <c r="X27" s="29">
        <v>1.8</v>
      </c>
      <c r="Y27" s="29">
        <v>1.8</v>
      </c>
      <c r="Z27" s="50">
        <v>0</v>
      </c>
      <c r="AA27" s="50">
        <v>3170</v>
      </c>
      <c r="AB27" s="50">
        <v>3170</v>
      </c>
      <c r="AC27" s="50">
        <v>0</v>
      </c>
      <c r="AD27" s="50"/>
      <c r="AE27" s="50"/>
      <c r="AF27" s="50"/>
      <c r="AG27" s="50">
        <v>197.9</v>
      </c>
      <c r="AH27" s="50">
        <v>197.9</v>
      </c>
      <c r="AI27" s="50">
        <v>0</v>
      </c>
      <c r="AJ27" s="50">
        <v>616.9</v>
      </c>
      <c r="AK27" s="50">
        <v>616.9</v>
      </c>
      <c r="AL27" s="50">
        <v>268.10000000000002</v>
      </c>
      <c r="AM27" s="50">
        <v>59.4</v>
      </c>
      <c r="AN27" s="50">
        <v>59.4</v>
      </c>
      <c r="AO27" s="50">
        <v>22.1</v>
      </c>
      <c r="AP27" s="50">
        <v>331.8</v>
      </c>
      <c r="AQ27" s="50">
        <v>331.8</v>
      </c>
      <c r="AR27" s="50">
        <v>141.69999999999999</v>
      </c>
      <c r="AS27" s="50">
        <v>25778.2</v>
      </c>
      <c r="AT27" s="50">
        <v>25778.2</v>
      </c>
      <c r="AU27" s="50">
        <v>17806.599999999999</v>
      </c>
      <c r="AV27" s="50">
        <v>106918.9</v>
      </c>
      <c r="AW27" s="50">
        <v>106918.9</v>
      </c>
      <c r="AX27" s="50">
        <v>66566.100000000006</v>
      </c>
      <c r="AY27" s="50">
        <v>3117.8</v>
      </c>
      <c r="AZ27" s="50">
        <v>3117.8</v>
      </c>
      <c r="BA27" s="50">
        <v>1387.6</v>
      </c>
      <c r="BB27" s="50">
        <v>698.2</v>
      </c>
      <c r="BC27" s="50">
        <v>698.2</v>
      </c>
      <c r="BD27" s="50">
        <v>261</v>
      </c>
      <c r="BE27" s="50"/>
      <c r="BF27" s="50"/>
      <c r="BG27" s="50"/>
      <c r="BH27" s="50"/>
      <c r="BI27" s="50"/>
      <c r="BJ27" s="50"/>
      <c r="BK27" s="50"/>
      <c r="BL27" s="50"/>
      <c r="BM27" s="50"/>
      <c r="BN27" s="50">
        <v>182.8</v>
      </c>
      <c r="BO27" s="50">
        <v>182.8</v>
      </c>
      <c r="BP27" s="50">
        <v>27.5</v>
      </c>
      <c r="BQ27" s="50">
        <v>169.8</v>
      </c>
      <c r="BR27" s="50">
        <v>169.8</v>
      </c>
      <c r="BS27" s="50">
        <v>0</v>
      </c>
      <c r="BT27" s="50">
        <v>145.80000000000001</v>
      </c>
      <c r="BU27" s="50">
        <v>208.2</v>
      </c>
      <c r="BV27" s="50"/>
      <c r="BW27" s="50">
        <v>1137.2</v>
      </c>
      <c r="BX27" s="50">
        <v>1140.5</v>
      </c>
      <c r="BY27" s="50">
        <v>569.70000000000005</v>
      </c>
      <c r="BZ27" s="50">
        <v>23536.799999999999</v>
      </c>
      <c r="CA27" s="50">
        <v>23536.799999999999</v>
      </c>
      <c r="CB27" s="50">
        <v>11768.4</v>
      </c>
    </row>
    <row r="28" spans="1:80" ht="18" customHeight="1">
      <c r="A28" s="33"/>
      <c r="B28" s="36" t="s">
        <v>129</v>
      </c>
      <c r="C28" s="32">
        <f>SUM(C29:C33)</f>
        <v>7357810.2000000002</v>
      </c>
      <c r="D28" s="32">
        <f t="shared" ref="D28:CB28" si="8">SUM(D29:D33)</f>
        <v>7447779.7000000011</v>
      </c>
      <c r="E28" s="32">
        <f t="shared" si="8"/>
        <v>3831560.0000000005</v>
      </c>
      <c r="F28" s="32">
        <f t="shared" si="8"/>
        <v>208.9</v>
      </c>
      <c r="G28" s="32">
        <f t="shared" si="8"/>
        <v>208.9</v>
      </c>
      <c r="H28" s="32">
        <f t="shared" si="8"/>
        <v>89.3</v>
      </c>
      <c r="I28" s="32">
        <f t="shared" si="8"/>
        <v>170.79999999999998</v>
      </c>
      <c r="J28" s="32">
        <f t="shared" si="8"/>
        <v>170.79999999999998</v>
      </c>
      <c r="K28" s="32">
        <f t="shared" si="8"/>
        <v>18.100000000000001</v>
      </c>
      <c r="L28" s="32">
        <f t="shared" si="8"/>
        <v>25289.599999999999</v>
      </c>
      <c r="M28" s="32">
        <f t="shared" si="8"/>
        <v>25289.599999999999</v>
      </c>
      <c r="N28" s="32">
        <f t="shared" si="8"/>
        <v>12442.8</v>
      </c>
      <c r="O28" s="32">
        <f t="shared" si="8"/>
        <v>0</v>
      </c>
      <c r="P28" s="32">
        <f t="shared" si="8"/>
        <v>9.1999999999999993</v>
      </c>
      <c r="Q28" s="32">
        <f t="shared" si="8"/>
        <v>0</v>
      </c>
      <c r="R28" s="32">
        <f t="shared" si="8"/>
        <v>158</v>
      </c>
      <c r="S28" s="32">
        <f t="shared" si="8"/>
        <v>872.9</v>
      </c>
      <c r="T28" s="32">
        <f t="shared" si="8"/>
        <v>0</v>
      </c>
      <c r="U28" s="32">
        <f t="shared" si="8"/>
        <v>62035.4</v>
      </c>
      <c r="V28" s="32">
        <f t="shared" si="8"/>
        <v>96747.4</v>
      </c>
      <c r="W28" s="32">
        <f t="shared" si="8"/>
        <v>0</v>
      </c>
      <c r="X28" s="32">
        <f t="shared" si="8"/>
        <v>73.899999999999991</v>
      </c>
      <c r="Y28" s="32">
        <f t="shared" si="8"/>
        <v>73.899999999999991</v>
      </c>
      <c r="Z28" s="32">
        <f t="shared" si="8"/>
        <v>19.600000000000001</v>
      </c>
      <c r="AA28" s="32">
        <f t="shared" si="8"/>
        <v>165121.60000000001</v>
      </c>
      <c r="AB28" s="32">
        <f t="shared" si="8"/>
        <v>220592.19999999998</v>
      </c>
      <c r="AC28" s="32">
        <f t="shared" si="8"/>
        <v>13620.9</v>
      </c>
      <c r="AD28" s="32">
        <f t="shared" si="8"/>
        <v>21.700000000000003</v>
      </c>
      <c r="AE28" s="32">
        <f t="shared" si="8"/>
        <v>21.700000000000003</v>
      </c>
      <c r="AF28" s="32">
        <f t="shared" si="8"/>
        <v>0</v>
      </c>
      <c r="AG28" s="32">
        <f t="shared" si="8"/>
        <v>11034.099999999999</v>
      </c>
      <c r="AH28" s="32">
        <f t="shared" si="8"/>
        <v>11034.099999999999</v>
      </c>
      <c r="AI28" s="32">
        <f t="shared" si="8"/>
        <v>0</v>
      </c>
      <c r="AJ28" s="32">
        <f t="shared" si="8"/>
        <v>17794.5</v>
      </c>
      <c r="AK28" s="32">
        <f t="shared" si="8"/>
        <v>17794.5</v>
      </c>
      <c r="AL28" s="32">
        <f t="shared" si="8"/>
        <v>6993.5999999999995</v>
      </c>
      <c r="AM28" s="32">
        <f t="shared" si="8"/>
        <v>750</v>
      </c>
      <c r="AN28" s="32">
        <f t="shared" si="8"/>
        <v>750</v>
      </c>
      <c r="AO28" s="32">
        <f t="shared" si="8"/>
        <v>282.8</v>
      </c>
      <c r="AP28" s="32">
        <f t="shared" si="8"/>
        <v>8029.4</v>
      </c>
      <c r="AQ28" s="32">
        <f t="shared" si="8"/>
        <v>8029.4</v>
      </c>
      <c r="AR28" s="32">
        <f t="shared" si="8"/>
        <v>3569.5</v>
      </c>
      <c r="AS28" s="32">
        <f t="shared" si="8"/>
        <v>3408947.1</v>
      </c>
      <c r="AT28" s="32">
        <f t="shared" si="8"/>
        <v>3408947.1</v>
      </c>
      <c r="AU28" s="32">
        <f t="shared" si="8"/>
        <v>1749251.9</v>
      </c>
      <c r="AV28" s="32">
        <f t="shared" si="8"/>
        <v>3620255.1</v>
      </c>
      <c r="AW28" s="32">
        <f t="shared" si="8"/>
        <v>3620255.1</v>
      </c>
      <c r="AX28" s="32">
        <f t="shared" si="8"/>
        <v>2028487.2999999998</v>
      </c>
      <c r="AY28" s="32">
        <f t="shared" si="8"/>
        <v>1218.8</v>
      </c>
      <c r="AZ28" s="32">
        <f t="shared" si="8"/>
        <v>1218.8</v>
      </c>
      <c r="BA28" s="32">
        <f t="shared" si="8"/>
        <v>549.1</v>
      </c>
      <c r="BB28" s="32">
        <f t="shared" si="8"/>
        <v>62.1</v>
      </c>
      <c r="BC28" s="32">
        <f t="shared" si="8"/>
        <v>62.1</v>
      </c>
      <c r="BD28" s="32">
        <f t="shared" si="8"/>
        <v>23.6</v>
      </c>
      <c r="BE28" s="32">
        <f t="shared" si="8"/>
        <v>7275</v>
      </c>
      <c r="BF28" s="32">
        <f t="shared" si="8"/>
        <v>4500</v>
      </c>
      <c r="BG28" s="32">
        <f t="shared" si="8"/>
        <v>1895</v>
      </c>
      <c r="BH28" s="32">
        <f t="shared" si="8"/>
        <v>0</v>
      </c>
      <c r="BI28" s="32">
        <f t="shared" si="8"/>
        <v>169.1</v>
      </c>
      <c r="BJ28" s="32">
        <f t="shared" si="8"/>
        <v>0</v>
      </c>
      <c r="BK28" s="32">
        <f t="shared" si="8"/>
        <v>0</v>
      </c>
      <c r="BL28" s="32">
        <f t="shared" si="8"/>
        <v>31.9</v>
      </c>
      <c r="BM28" s="32">
        <f t="shared" si="8"/>
        <v>0</v>
      </c>
      <c r="BN28" s="32">
        <f t="shared" si="8"/>
        <v>21963.599999999999</v>
      </c>
      <c r="BO28" s="32">
        <f t="shared" si="8"/>
        <v>21963.599999999999</v>
      </c>
      <c r="BP28" s="32">
        <f t="shared" si="8"/>
        <v>12263.4</v>
      </c>
      <c r="BQ28" s="32">
        <f t="shared" si="8"/>
        <v>3620.1</v>
      </c>
      <c r="BR28" s="32">
        <f t="shared" si="8"/>
        <v>3620.1</v>
      </c>
      <c r="BS28" s="32">
        <f t="shared" si="8"/>
        <v>1407.8999999999999</v>
      </c>
      <c r="BT28" s="32">
        <f t="shared" si="8"/>
        <v>3780.5000000000005</v>
      </c>
      <c r="BU28" s="32">
        <f t="shared" si="8"/>
        <v>5417.3</v>
      </c>
      <c r="BV28" s="32">
        <f t="shared" si="8"/>
        <v>645.20000000000005</v>
      </c>
      <c r="BW28" s="32">
        <f t="shared" si="8"/>
        <v>0</v>
      </c>
      <c r="BX28" s="32">
        <f t="shared" si="8"/>
        <v>0</v>
      </c>
      <c r="BY28" s="32">
        <f t="shared" si="8"/>
        <v>0</v>
      </c>
      <c r="BZ28" s="32">
        <f t="shared" si="8"/>
        <v>0</v>
      </c>
      <c r="CA28" s="32">
        <f t="shared" si="8"/>
        <v>0</v>
      </c>
      <c r="CB28" s="32">
        <f t="shared" si="8"/>
        <v>0</v>
      </c>
    </row>
    <row r="29" spans="1:80" ht="17.25" customHeight="1">
      <c r="A29" s="33">
        <v>22</v>
      </c>
      <c r="B29" s="34" t="s">
        <v>45</v>
      </c>
      <c r="C29" s="29">
        <f t="shared" ref="C29:C33" si="9">F29+I29+L29+O29+R29+U29+X29+AA29+AD29+AG29+AJ29+AM29+AP29+AS29+AV29+AY29+BB29+BE29+BH29+BK29+BN29+BQ29+BT29+BW29+BZ29</f>
        <v>254910.2</v>
      </c>
      <c r="D29" s="29">
        <f t="shared" ref="D29:D33" si="10">G29+J29+M29+P29+S29+V29+Y29+AB29+AE29+AH29+AK29+AN29+AQ29+AT29+AW29+AZ29+BC29+BF29+BI29+BL29+BO29+BR29+BU29+BX29+CA29</f>
        <v>257843.59999999998</v>
      </c>
      <c r="E29" s="29">
        <f t="shared" ref="E29:E33" si="11">H29+K29+N29+Q29+T29+W29+Z29+AC29+AF29+AI29+AL29+AO29+AR29+AU29+AX29+BA29+BD29+BG29+BJ29+BM29+BP29+BS29+BV29+BY29+CB29</f>
        <v>145532.29999999999</v>
      </c>
      <c r="F29" s="29">
        <v>1.1000000000000001</v>
      </c>
      <c r="G29" s="29">
        <v>1.1000000000000001</v>
      </c>
      <c r="H29" s="50">
        <v>0</v>
      </c>
      <c r="I29" s="50">
        <v>4.9000000000000004</v>
      </c>
      <c r="J29" s="50">
        <v>4.9000000000000004</v>
      </c>
      <c r="K29" s="50">
        <v>0</v>
      </c>
      <c r="L29" s="50">
        <v>2655.3</v>
      </c>
      <c r="M29" s="50">
        <v>2655.3</v>
      </c>
      <c r="N29" s="50">
        <v>1337.5</v>
      </c>
      <c r="O29" s="50"/>
      <c r="P29" s="50"/>
      <c r="Q29" s="50"/>
      <c r="R29" s="50">
        <v>158</v>
      </c>
      <c r="S29" s="50">
        <v>158</v>
      </c>
      <c r="T29" s="50"/>
      <c r="U29" s="50"/>
      <c r="V29" s="50">
        <v>0</v>
      </c>
      <c r="W29" s="50"/>
      <c r="X29" s="29">
        <v>1.8</v>
      </c>
      <c r="Y29" s="29">
        <v>1.8</v>
      </c>
      <c r="Z29" s="50">
        <v>0.2</v>
      </c>
      <c r="AA29" s="50">
        <v>4349.5</v>
      </c>
      <c r="AB29" s="50">
        <v>7557.2</v>
      </c>
      <c r="AC29" s="50">
        <v>0</v>
      </c>
      <c r="AD29" s="50">
        <v>0.3</v>
      </c>
      <c r="AE29" s="50">
        <v>0.3</v>
      </c>
      <c r="AF29" s="50"/>
      <c r="AG29" s="50">
        <v>494.8</v>
      </c>
      <c r="AH29" s="50">
        <v>494.8</v>
      </c>
      <c r="AI29" s="50">
        <v>0</v>
      </c>
      <c r="AJ29" s="50">
        <v>880</v>
      </c>
      <c r="AK29" s="50">
        <v>880</v>
      </c>
      <c r="AL29" s="50">
        <v>311</v>
      </c>
      <c r="AM29" s="50">
        <v>88.8</v>
      </c>
      <c r="AN29" s="50">
        <v>88.8</v>
      </c>
      <c r="AO29" s="50">
        <v>29.6</v>
      </c>
      <c r="AP29" s="50">
        <v>663.5</v>
      </c>
      <c r="AQ29" s="50">
        <v>663.5</v>
      </c>
      <c r="AR29" s="50">
        <v>273.39999999999998</v>
      </c>
      <c r="AS29" s="50">
        <v>92018.700000000012</v>
      </c>
      <c r="AT29" s="50">
        <v>92018.7</v>
      </c>
      <c r="AU29" s="50">
        <v>57614.3</v>
      </c>
      <c r="AV29" s="50">
        <v>152188.70000000001</v>
      </c>
      <c r="AW29" s="50">
        <v>152188.70000000001</v>
      </c>
      <c r="AX29" s="50">
        <v>85862.3</v>
      </c>
      <c r="AY29" s="50"/>
      <c r="AZ29" s="50"/>
      <c r="BA29" s="50"/>
      <c r="BB29" s="50"/>
      <c r="BC29" s="50"/>
      <c r="BD29" s="50"/>
      <c r="BE29" s="50">
        <v>300</v>
      </c>
      <c r="BF29" s="50"/>
      <c r="BG29" s="50"/>
      <c r="BH29" s="50"/>
      <c r="BI29" s="50"/>
      <c r="BJ29" s="50"/>
      <c r="BK29" s="50"/>
      <c r="BL29" s="50"/>
      <c r="BM29" s="50"/>
      <c r="BN29" s="50">
        <v>818.8</v>
      </c>
      <c r="BO29" s="50">
        <v>818.8</v>
      </c>
      <c r="BP29" s="50">
        <v>104</v>
      </c>
      <c r="BQ29" s="50">
        <v>226.4</v>
      </c>
      <c r="BR29" s="50">
        <v>226.4</v>
      </c>
      <c r="BS29" s="50">
        <v>0</v>
      </c>
      <c r="BT29" s="50">
        <v>59.6</v>
      </c>
      <c r="BU29" s="50">
        <v>85.3</v>
      </c>
      <c r="BV29" s="50"/>
      <c r="BW29" s="50"/>
      <c r="BX29" s="50"/>
      <c r="BY29" s="50"/>
      <c r="BZ29" s="50"/>
      <c r="CA29" s="50"/>
      <c r="CB29" s="50"/>
    </row>
    <row r="30" spans="1:80" ht="17.25" customHeight="1">
      <c r="A30" s="33">
        <v>23</v>
      </c>
      <c r="B30" s="34" t="s">
        <v>46</v>
      </c>
      <c r="C30" s="29">
        <f t="shared" si="9"/>
        <v>466651.79999999993</v>
      </c>
      <c r="D30" s="29">
        <f t="shared" si="10"/>
        <v>466575.60000000003</v>
      </c>
      <c r="E30" s="29">
        <f t="shared" si="11"/>
        <v>252257.19999999998</v>
      </c>
      <c r="F30" s="29">
        <v>2.5</v>
      </c>
      <c r="G30" s="29">
        <v>2.5</v>
      </c>
      <c r="H30" s="50">
        <v>0</v>
      </c>
      <c r="I30" s="50">
        <v>21.4</v>
      </c>
      <c r="J30" s="50">
        <v>21.4</v>
      </c>
      <c r="K30" s="50">
        <v>8.1</v>
      </c>
      <c r="L30" s="50">
        <v>3569.5</v>
      </c>
      <c r="M30" s="50">
        <v>3569.5</v>
      </c>
      <c r="N30" s="50">
        <v>1910</v>
      </c>
      <c r="O30" s="50"/>
      <c r="P30" s="50"/>
      <c r="Q30" s="50"/>
      <c r="R30" s="50"/>
      <c r="S30" s="50"/>
      <c r="T30" s="50"/>
      <c r="U30" s="50"/>
      <c r="V30" s="50">
        <v>0</v>
      </c>
      <c r="W30" s="50"/>
      <c r="X30" s="29">
        <v>6.2</v>
      </c>
      <c r="Y30" s="29">
        <v>6.2</v>
      </c>
      <c r="Z30" s="50">
        <v>2.5</v>
      </c>
      <c r="AA30" s="50">
        <v>7611.7</v>
      </c>
      <c r="AB30" s="50">
        <v>7611.7</v>
      </c>
      <c r="AC30" s="50">
        <v>4276.8999999999996</v>
      </c>
      <c r="AD30" s="50">
        <v>2.2999999999999998</v>
      </c>
      <c r="AE30" s="50">
        <v>2.2999999999999998</v>
      </c>
      <c r="AF30" s="50"/>
      <c r="AG30" s="50">
        <v>692.7</v>
      </c>
      <c r="AH30" s="50">
        <v>692.7</v>
      </c>
      <c r="AI30" s="50">
        <v>0</v>
      </c>
      <c r="AJ30" s="50">
        <v>1623.2</v>
      </c>
      <c r="AK30" s="50">
        <v>1623.2</v>
      </c>
      <c r="AL30" s="50">
        <v>702.8</v>
      </c>
      <c r="AM30" s="50">
        <v>88.8</v>
      </c>
      <c r="AN30" s="50">
        <v>88.8</v>
      </c>
      <c r="AO30" s="50">
        <v>35.6</v>
      </c>
      <c r="AP30" s="50">
        <v>948.6</v>
      </c>
      <c r="AQ30" s="50">
        <v>948.6</v>
      </c>
      <c r="AR30" s="50">
        <v>469.6</v>
      </c>
      <c r="AS30" s="50">
        <v>176930.4</v>
      </c>
      <c r="AT30" s="50">
        <v>176930.4</v>
      </c>
      <c r="AU30" s="50">
        <v>105647.3</v>
      </c>
      <c r="AV30" s="50">
        <v>272685.89999999997</v>
      </c>
      <c r="AW30" s="50">
        <v>272685.90000000002</v>
      </c>
      <c r="AX30" s="50">
        <v>138353</v>
      </c>
      <c r="AY30" s="50"/>
      <c r="AZ30" s="50"/>
      <c r="BA30" s="50"/>
      <c r="BB30" s="50"/>
      <c r="BC30" s="50"/>
      <c r="BD30" s="50"/>
      <c r="BE30" s="50">
        <v>300</v>
      </c>
      <c r="BF30" s="50"/>
      <c r="BG30" s="50"/>
      <c r="BH30" s="50"/>
      <c r="BI30" s="50"/>
      <c r="BJ30" s="50"/>
      <c r="BK30" s="50"/>
      <c r="BL30" s="50"/>
      <c r="BM30" s="50"/>
      <c r="BN30" s="50">
        <v>1422.6</v>
      </c>
      <c r="BO30" s="50">
        <v>1422.6</v>
      </c>
      <c r="BP30" s="50">
        <v>369.5</v>
      </c>
      <c r="BQ30" s="50">
        <v>226.4</v>
      </c>
      <c r="BR30" s="50">
        <v>226.4</v>
      </c>
      <c r="BS30" s="50">
        <v>201.6</v>
      </c>
      <c r="BT30" s="50">
        <v>519.6</v>
      </c>
      <c r="BU30" s="50">
        <v>743.4</v>
      </c>
      <c r="BV30" s="50">
        <v>280.3</v>
      </c>
      <c r="BW30" s="50"/>
      <c r="BX30" s="50"/>
      <c r="BY30" s="50"/>
      <c r="BZ30" s="50"/>
      <c r="CA30" s="50"/>
      <c r="CB30" s="50"/>
    </row>
    <row r="31" spans="1:80" ht="17.25" customHeight="1">
      <c r="A31" s="33">
        <v>24</v>
      </c>
      <c r="B31" s="34" t="s">
        <v>47</v>
      </c>
      <c r="C31" s="29">
        <f t="shared" si="9"/>
        <v>1252345.6000000001</v>
      </c>
      <c r="D31" s="29">
        <f t="shared" si="10"/>
        <v>1252641.7</v>
      </c>
      <c r="E31" s="29">
        <f t="shared" si="11"/>
        <v>656322.59999999986</v>
      </c>
      <c r="F31" s="29">
        <v>7.8</v>
      </c>
      <c r="G31" s="29">
        <v>7.8</v>
      </c>
      <c r="H31" s="50">
        <v>7.8</v>
      </c>
      <c r="I31" s="50">
        <v>29.2</v>
      </c>
      <c r="J31" s="50">
        <v>29.2</v>
      </c>
      <c r="K31" s="50">
        <v>10</v>
      </c>
      <c r="L31" s="50">
        <v>3817</v>
      </c>
      <c r="M31" s="50">
        <v>3817</v>
      </c>
      <c r="N31" s="50">
        <v>1842</v>
      </c>
      <c r="O31" s="50"/>
      <c r="P31" s="50">
        <v>4.2</v>
      </c>
      <c r="Q31" s="50"/>
      <c r="R31" s="50"/>
      <c r="S31" s="50"/>
      <c r="T31" s="50"/>
      <c r="U31" s="50"/>
      <c r="V31" s="50">
        <v>0</v>
      </c>
      <c r="W31" s="50"/>
      <c r="X31" s="29">
        <v>15.5</v>
      </c>
      <c r="Y31" s="29">
        <v>15.5</v>
      </c>
      <c r="Z31" s="50">
        <v>1.6</v>
      </c>
      <c r="AA31" s="50">
        <v>18088.400000000001</v>
      </c>
      <c r="AB31" s="50">
        <v>18088.5</v>
      </c>
      <c r="AC31" s="50">
        <v>7366.1</v>
      </c>
      <c r="AD31" s="50">
        <v>1.1000000000000001</v>
      </c>
      <c r="AE31" s="50">
        <v>1.1000000000000001</v>
      </c>
      <c r="AF31" s="50"/>
      <c r="AG31" s="50">
        <v>1880.3</v>
      </c>
      <c r="AH31" s="50">
        <v>1880.3</v>
      </c>
      <c r="AI31" s="50">
        <v>0</v>
      </c>
      <c r="AJ31" s="50">
        <v>2920.3</v>
      </c>
      <c r="AK31" s="50">
        <v>2920.3</v>
      </c>
      <c r="AL31" s="50">
        <v>916.5</v>
      </c>
      <c r="AM31" s="50">
        <v>148.1</v>
      </c>
      <c r="AN31" s="50">
        <v>148.1</v>
      </c>
      <c r="AO31" s="50">
        <v>15.9</v>
      </c>
      <c r="AP31" s="50">
        <v>1280.4000000000001</v>
      </c>
      <c r="AQ31" s="50">
        <v>1280.4000000000001</v>
      </c>
      <c r="AR31" s="50">
        <v>640.20000000000005</v>
      </c>
      <c r="AS31" s="50">
        <v>584674.5</v>
      </c>
      <c r="AT31" s="50">
        <v>584674.5</v>
      </c>
      <c r="AU31" s="50">
        <v>335208.59999999998</v>
      </c>
      <c r="AV31" s="50">
        <v>633317.1</v>
      </c>
      <c r="AW31" s="50">
        <v>633317.1</v>
      </c>
      <c r="AX31" s="50">
        <v>307785.59999999998</v>
      </c>
      <c r="AY31" s="50"/>
      <c r="AZ31" s="50"/>
      <c r="BA31" s="50"/>
      <c r="BB31" s="50"/>
      <c r="BC31" s="50"/>
      <c r="BD31" s="50"/>
      <c r="BE31" s="50">
        <v>600</v>
      </c>
      <c r="BF31" s="50">
        <v>600</v>
      </c>
      <c r="BG31" s="50"/>
      <c r="BH31" s="50"/>
      <c r="BI31" s="50"/>
      <c r="BJ31" s="50"/>
      <c r="BK31" s="50"/>
      <c r="BL31" s="50"/>
      <c r="BM31" s="50"/>
      <c r="BN31" s="50">
        <v>4223</v>
      </c>
      <c r="BO31" s="50">
        <v>4223</v>
      </c>
      <c r="BP31" s="50">
        <v>2380.6999999999998</v>
      </c>
      <c r="BQ31" s="50">
        <v>665.8</v>
      </c>
      <c r="BR31" s="50">
        <v>665.8</v>
      </c>
      <c r="BS31" s="50">
        <v>147.6</v>
      </c>
      <c r="BT31" s="50">
        <v>677.1</v>
      </c>
      <c r="BU31" s="50">
        <v>968.9</v>
      </c>
      <c r="BV31" s="50"/>
      <c r="BW31" s="50"/>
      <c r="BX31" s="50"/>
      <c r="BY31" s="50"/>
      <c r="BZ31" s="50"/>
      <c r="CA31" s="50"/>
      <c r="CB31" s="50"/>
    </row>
    <row r="32" spans="1:80" s="2" customFormat="1" ht="17.25" customHeight="1">
      <c r="A32" s="33">
        <v>26</v>
      </c>
      <c r="B32" s="34" t="s">
        <v>48</v>
      </c>
      <c r="C32" s="29">
        <f t="shared" si="9"/>
        <v>5144450.3999999994</v>
      </c>
      <c r="D32" s="29">
        <f t="shared" si="10"/>
        <v>5229879.4000000004</v>
      </c>
      <c r="E32" s="29">
        <f t="shared" si="11"/>
        <v>2637172.8000000003</v>
      </c>
      <c r="F32" s="29">
        <v>196.1</v>
      </c>
      <c r="G32" s="29">
        <v>196.1</v>
      </c>
      <c r="H32" s="50">
        <v>81.5</v>
      </c>
      <c r="I32" s="50">
        <v>106.1</v>
      </c>
      <c r="J32" s="50">
        <v>106.1</v>
      </c>
      <c r="K32" s="50">
        <v>0</v>
      </c>
      <c r="L32" s="50">
        <v>13363.9</v>
      </c>
      <c r="M32" s="50">
        <v>13363.9</v>
      </c>
      <c r="N32" s="50">
        <v>6499.5</v>
      </c>
      <c r="O32" s="50"/>
      <c r="P32" s="50">
        <v>5</v>
      </c>
      <c r="Q32" s="50"/>
      <c r="R32" s="50"/>
      <c r="S32" s="50">
        <v>714.9</v>
      </c>
      <c r="T32" s="50"/>
      <c r="U32" s="50">
        <v>62035.4</v>
      </c>
      <c r="V32" s="50">
        <v>96747.4</v>
      </c>
      <c r="W32" s="50"/>
      <c r="X32" s="29">
        <v>41.8</v>
      </c>
      <c r="Y32" s="29">
        <v>41.8</v>
      </c>
      <c r="Z32" s="50">
        <v>11.9</v>
      </c>
      <c r="AA32" s="50">
        <v>132897.20000000001</v>
      </c>
      <c r="AB32" s="50">
        <v>183969.5</v>
      </c>
      <c r="AC32" s="50">
        <v>0</v>
      </c>
      <c r="AD32" s="50">
        <v>15.4</v>
      </c>
      <c r="AE32" s="50">
        <v>15.4</v>
      </c>
      <c r="AF32" s="50"/>
      <c r="AG32" s="50">
        <v>7521</v>
      </c>
      <c r="AH32" s="50">
        <v>7521</v>
      </c>
      <c r="AI32" s="50">
        <v>0</v>
      </c>
      <c r="AJ32" s="50">
        <v>11491</v>
      </c>
      <c r="AK32" s="50">
        <v>11491</v>
      </c>
      <c r="AL32" s="50">
        <v>4807.8999999999996</v>
      </c>
      <c r="AM32" s="50">
        <v>335.5</v>
      </c>
      <c r="AN32" s="50">
        <v>335.5</v>
      </c>
      <c r="AO32" s="50">
        <v>164.9</v>
      </c>
      <c r="AP32" s="50">
        <v>4473.3999999999996</v>
      </c>
      <c r="AQ32" s="50">
        <v>4473.3999999999996</v>
      </c>
      <c r="AR32" s="50">
        <v>1955.3</v>
      </c>
      <c r="AS32" s="50">
        <v>2459795.5</v>
      </c>
      <c r="AT32" s="50">
        <v>2459795.5</v>
      </c>
      <c r="AU32" s="50">
        <v>1186825.7</v>
      </c>
      <c r="AV32" s="50">
        <v>2425132.7999999998</v>
      </c>
      <c r="AW32" s="50">
        <v>2425132.7999999998</v>
      </c>
      <c r="AX32" s="50">
        <v>1423749.5</v>
      </c>
      <c r="AY32" s="50">
        <v>1218.8</v>
      </c>
      <c r="AZ32" s="50">
        <v>1218.8</v>
      </c>
      <c r="BA32" s="50">
        <v>549.1</v>
      </c>
      <c r="BB32" s="50">
        <v>62.1</v>
      </c>
      <c r="BC32" s="50">
        <v>62.1</v>
      </c>
      <c r="BD32" s="50">
        <v>23.6</v>
      </c>
      <c r="BE32" s="50">
        <v>6075</v>
      </c>
      <c r="BF32" s="50">
        <v>3900</v>
      </c>
      <c r="BG32" s="50">
        <v>1895</v>
      </c>
      <c r="BH32" s="50"/>
      <c r="BI32" s="50">
        <v>144.9</v>
      </c>
      <c r="BJ32" s="50"/>
      <c r="BK32" s="50"/>
      <c r="BL32" s="50">
        <v>31.9</v>
      </c>
      <c r="BM32" s="50"/>
      <c r="BN32" s="50">
        <v>15177.3</v>
      </c>
      <c r="BO32" s="50">
        <v>15177.3</v>
      </c>
      <c r="BP32" s="50">
        <v>9241.1</v>
      </c>
      <c r="BQ32" s="50">
        <v>2388.1999999999998</v>
      </c>
      <c r="BR32" s="50">
        <v>2388.1999999999998</v>
      </c>
      <c r="BS32" s="50">
        <v>1002.9</v>
      </c>
      <c r="BT32" s="50">
        <v>2123.9</v>
      </c>
      <c r="BU32" s="50">
        <v>3046.9</v>
      </c>
      <c r="BV32" s="50">
        <v>364.9</v>
      </c>
      <c r="BW32" s="50"/>
      <c r="BX32" s="50"/>
      <c r="BY32" s="50"/>
      <c r="BZ32" s="50"/>
      <c r="CA32" s="50"/>
      <c r="CB32" s="50"/>
    </row>
    <row r="33" spans="1:80" ht="17.25" customHeight="1">
      <c r="A33" s="33">
        <v>25</v>
      </c>
      <c r="B33" s="34" t="s">
        <v>49</v>
      </c>
      <c r="C33" s="29">
        <f t="shared" si="9"/>
        <v>239452.19999999998</v>
      </c>
      <c r="D33" s="29">
        <f t="shared" si="10"/>
        <v>240839.4</v>
      </c>
      <c r="E33" s="29">
        <f t="shared" si="11"/>
        <v>140275.1</v>
      </c>
      <c r="F33" s="29">
        <v>1.4</v>
      </c>
      <c r="G33" s="29">
        <v>1.4</v>
      </c>
      <c r="H33" s="50">
        <v>0</v>
      </c>
      <c r="I33" s="50">
        <v>9.1999999999999993</v>
      </c>
      <c r="J33" s="50">
        <v>9.1999999999999993</v>
      </c>
      <c r="K33" s="50">
        <v>0</v>
      </c>
      <c r="L33" s="50">
        <v>1883.9</v>
      </c>
      <c r="M33" s="50">
        <v>1883.9</v>
      </c>
      <c r="N33" s="50">
        <v>853.8</v>
      </c>
      <c r="O33" s="50"/>
      <c r="P33" s="50"/>
      <c r="Q33" s="50"/>
      <c r="R33" s="50"/>
      <c r="S33" s="50"/>
      <c r="T33" s="50"/>
      <c r="U33" s="50"/>
      <c r="V33" s="50">
        <v>0</v>
      </c>
      <c r="W33" s="50"/>
      <c r="X33" s="29">
        <v>8.6</v>
      </c>
      <c r="Y33" s="29">
        <v>8.6</v>
      </c>
      <c r="Z33" s="50">
        <v>3.4</v>
      </c>
      <c r="AA33" s="50">
        <v>2174.8000000000002</v>
      </c>
      <c r="AB33" s="50">
        <v>3365.3</v>
      </c>
      <c r="AC33" s="50">
        <v>1977.9</v>
      </c>
      <c r="AD33" s="50">
        <v>2.6</v>
      </c>
      <c r="AE33" s="50">
        <v>2.6</v>
      </c>
      <c r="AF33" s="50"/>
      <c r="AG33" s="50">
        <v>445.3</v>
      </c>
      <c r="AH33" s="50">
        <v>445.3</v>
      </c>
      <c r="AI33" s="50">
        <v>0</v>
      </c>
      <c r="AJ33" s="50">
        <v>880</v>
      </c>
      <c r="AK33" s="50">
        <v>880</v>
      </c>
      <c r="AL33" s="50">
        <v>255.4</v>
      </c>
      <c r="AM33" s="50">
        <v>88.8</v>
      </c>
      <c r="AN33" s="50">
        <v>88.8</v>
      </c>
      <c r="AO33" s="50">
        <v>36.799999999999997</v>
      </c>
      <c r="AP33" s="50">
        <v>663.5</v>
      </c>
      <c r="AQ33" s="50">
        <v>663.5</v>
      </c>
      <c r="AR33" s="50">
        <v>231</v>
      </c>
      <c r="AS33" s="50">
        <v>95528</v>
      </c>
      <c r="AT33" s="50">
        <v>95528</v>
      </c>
      <c r="AU33" s="50">
        <v>63956</v>
      </c>
      <c r="AV33" s="50">
        <v>136930.6</v>
      </c>
      <c r="AW33" s="50">
        <v>136930.6</v>
      </c>
      <c r="AX33" s="50">
        <v>72736.899999999994</v>
      </c>
      <c r="AY33" s="50"/>
      <c r="AZ33" s="50"/>
      <c r="BA33" s="50"/>
      <c r="BB33" s="50"/>
      <c r="BC33" s="50"/>
      <c r="BD33" s="50"/>
      <c r="BE33" s="50"/>
      <c r="BF33" s="50"/>
      <c r="BG33" s="50"/>
      <c r="BH33" s="50"/>
      <c r="BI33" s="50">
        <v>24.2</v>
      </c>
      <c r="BJ33" s="50"/>
      <c r="BK33" s="50"/>
      <c r="BL33" s="50"/>
      <c r="BM33" s="50"/>
      <c r="BN33" s="50">
        <v>321.89999999999998</v>
      </c>
      <c r="BO33" s="50">
        <v>321.89999999999998</v>
      </c>
      <c r="BP33" s="50">
        <v>168.1</v>
      </c>
      <c r="BQ33" s="50">
        <v>113.3</v>
      </c>
      <c r="BR33" s="50">
        <v>113.3</v>
      </c>
      <c r="BS33" s="50">
        <v>55.8</v>
      </c>
      <c r="BT33" s="50">
        <v>400.3</v>
      </c>
      <c r="BU33" s="50">
        <v>572.79999999999995</v>
      </c>
      <c r="BV33" s="50"/>
      <c r="BW33" s="50"/>
      <c r="BX33" s="50"/>
      <c r="BY33" s="50"/>
      <c r="BZ33" s="50"/>
      <c r="CA33" s="50"/>
      <c r="CB33" s="50"/>
    </row>
    <row r="34" spans="1:80" ht="28.5" customHeight="1">
      <c r="A34" s="33"/>
      <c r="B34" s="60" t="s">
        <v>133</v>
      </c>
      <c r="C34" s="60"/>
      <c r="D34" s="32"/>
      <c r="E34" s="29"/>
      <c r="F34" s="29"/>
      <c r="G34" s="50"/>
      <c r="H34" s="50"/>
      <c r="I34" s="50"/>
      <c r="J34" s="50"/>
      <c r="K34" s="50"/>
      <c r="L34" s="50"/>
      <c r="M34" s="50"/>
      <c r="N34" s="50"/>
      <c r="O34" s="50"/>
      <c r="P34" s="50"/>
      <c r="Q34" s="50"/>
      <c r="R34" s="50"/>
      <c r="S34" s="50"/>
      <c r="T34" s="50"/>
      <c r="U34" s="50"/>
      <c r="V34" s="50"/>
      <c r="W34" s="50"/>
      <c r="X34" s="29"/>
      <c r="Y34" s="50"/>
      <c r="Z34" s="50"/>
      <c r="AA34" s="50"/>
      <c r="AB34" s="32"/>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row>
    <row r="35" spans="1:80" s="9" customFormat="1" ht="33.75" customHeight="1">
      <c r="A35" s="79" t="s">
        <v>50</v>
      </c>
      <c r="B35" s="79"/>
      <c r="C35" s="32">
        <f>C6+C28+C34</f>
        <v>12897390.6</v>
      </c>
      <c r="D35" s="32">
        <f t="shared" ref="D35:CB35" si="12">D6+D28+D34</f>
        <v>13038144.000000002</v>
      </c>
      <c r="E35" s="32">
        <f t="shared" si="12"/>
        <v>7095560.7000000002</v>
      </c>
      <c r="F35" s="32">
        <f t="shared" si="12"/>
        <v>215.8</v>
      </c>
      <c r="G35" s="32">
        <f t="shared" si="12"/>
        <v>215.8</v>
      </c>
      <c r="H35" s="32">
        <f t="shared" si="12"/>
        <v>92.1</v>
      </c>
      <c r="I35" s="32">
        <f t="shared" si="12"/>
        <v>314.09999999999997</v>
      </c>
      <c r="J35" s="32">
        <f t="shared" si="12"/>
        <v>314.09999999999997</v>
      </c>
      <c r="K35" s="32">
        <f t="shared" si="12"/>
        <v>115.99999999999997</v>
      </c>
      <c r="L35" s="32">
        <f t="shared" si="12"/>
        <v>51039.299999999996</v>
      </c>
      <c r="M35" s="32">
        <f t="shared" si="12"/>
        <v>53082.299999999996</v>
      </c>
      <c r="N35" s="32">
        <f t="shared" si="12"/>
        <v>24647.399999999998</v>
      </c>
      <c r="O35" s="32">
        <f t="shared" si="12"/>
        <v>0</v>
      </c>
      <c r="P35" s="32">
        <f t="shared" si="12"/>
        <v>26</v>
      </c>
      <c r="Q35" s="32">
        <f t="shared" si="12"/>
        <v>0</v>
      </c>
      <c r="R35" s="32">
        <f t="shared" si="12"/>
        <v>2451</v>
      </c>
      <c r="S35" s="32">
        <f t="shared" si="12"/>
        <v>2469.6999999999998</v>
      </c>
      <c r="T35" s="32">
        <f t="shared" si="12"/>
        <v>0</v>
      </c>
      <c r="U35" s="32">
        <f t="shared" si="12"/>
        <v>110000</v>
      </c>
      <c r="V35" s="32">
        <f t="shared" si="12"/>
        <v>171117.59999999998</v>
      </c>
      <c r="W35" s="32">
        <f t="shared" si="12"/>
        <v>9935.7000000000007</v>
      </c>
      <c r="X35" s="32">
        <f t="shared" si="12"/>
        <v>126</v>
      </c>
      <c r="Y35" s="32">
        <f t="shared" si="12"/>
        <v>126</v>
      </c>
      <c r="Z35" s="32">
        <f t="shared" si="12"/>
        <v>28.9</v>
      </c>
      <c r="AA35" s="32">
        <f t="shared" si="12"/>
        <v>279701.8</v>
      </c>
      <c r="AB35" s="32">
        <f t="shared" si="12"/>
        <v>356486.6</v>
      </c>
      <c r="AC35" s="32">
        <f t="shared" si="12"/>
        <v>80686.699999999983</v>
      </c>
      <c r="AD35" s="32">
        <f t="shared" si="12"/>
        <v>21.700000000000003</v>
      </c>
      <c r="AE35" s="32">
        <f t="shared" si="12"/>
        <v>21.700000000000003</v>
      </c>
      <c r="AF35" s="32">
        <f t="shared" si="12"/>
        <v>0</v>
      </c>
      <c r="AG35" s="32">
        <f t="shared" si="12"/>
        <v>18950.799999999996</v>
      </c>
      <c r="AH35" s="32">
        <f t="shared" si="12"/>
        <v>18950.799999999996</v>
      </c>
      <c r="AI35" s="32">
        <f t="shared" si="12"/>
        <v>0</v>
      </c>
      <c r="AJ35" s="32">
        <f t="shared" si="12"/>
        <v>36293.800000000003</v>
      </c>
      <c r="AK35" s="32">
        <f t="shared" si="12"/>
        <v>36293.800000000003</v>
      </c>
      <c r="AL35" s="32">
        <f t="shared" si="12"/>
        <v>14142.699999999999</v>
      </c>
      <c r="AM35" s="32">
        <f t="shared" si="12"/>
        <v>2115</v>
      </c>
      <c r="AN35" s="32">
        <f t="shared" si="12"/>
        <v>2115</v>
      </c>
      <c r="AO35" s="32">
        <f t="shared" si="12"/>
        <v>823.90000000000009</v>
      </c>
      <c r="AP35" s="32">
        <f t="shared" si="12"/>
        <v>17604.199999999997</v>
      </c>
      <c r="AQ35" s="32">
        <f t="shared" si="12"/>
        <v>17604.199999999997</v>
      </c>
      <c r="AR35" s="32">
        <f t="shared" si="12"/>
        <v>7778</v>
      </c>
      <c r="AS35" s="32">
        <f t="shared" si="12"/>
        <v>4387649.9000000004</v>
      </c>
      <c r="AT35" s="32">
        <f t="shared" si="12"/>
        <v>4387649.9000000004</v>
      </c>
      <c r="AU35" s="32">
        <f t="shared" si="12"/>
        <v>2362784.6</v>
      </c>
      <c r="AV35" s="32">
        <f t="shared" si="12"/>
        <v>6976662</v>
      </c>
      <c r="AW35" s="32">
        <f t="shared" si="12"/>
        <v>6976662</v>
      </c>
      <c r="AX35" s="32">
        <f t="shared" si="12"/>
        <v>4103053.2</v>
      </c>
      <c r="AY35" s="32">
        <f t="shared" si="12"/>
        <v>95746</v>
      </c>
      <c r="AZ35" s="32">
        <f t="shared" si="12"/>
        <v>95746</v>
      </c>
      <c r="BA35" s="32">
        <f t="shared" si="12"/>
        <v>40679.300000000003</v>
      </c>
      <c r="BB35" s="32">
        <f t="shared" si="12"/>
        <v>20139</v>
      </c>
      <c r="BC35" s="32">
        <f t="shared" si="12"/>
        <v>20139</v>
      </c>
      <c r="BD35" s="32">
        <f t="shared" si="12"/>
        <v>7535.8000000000011</v>
      </c>
      <c r="BE35" s="32">
        <f t="shared" si="12"/>
        <v>9675</v>
      </c>
      <c r="BF35" s="32">
        <f t="shared" si="12"/>
        <v>6600</v>
      </c>
      <c r="BG35" s="32">
        <f t="shared" si="12"/>
        <v>1895</v>
      </c>
      <c r="BH35" s="32">
        <f t="shared" si="12"/>
        <v>0</v>
      </c>
      <c r="BI35" s="32">
        <f t="shared" si="12"/>
        <v>289.8</v>
      </c>
      <c r="BJ35" s="32">
        <f t="shared" si="12"/>
        <v>0</v>
      </c>
      <c r="BK35" s="32">
        <f t="shared" si="12"/>
        <v>0</v>
      </c>
      <c r="BL35" s="32">
        <f t="shared" si="12"/>
        <v>863.90000000000009</v>
      </c>
      <c r="BM35" s="32">
        <f t="shared" si="12"/>
        <v>0</v>
      </c>
      <c r="BN35" s="32">
        <f t="shared" si="12"/>
        <v>31014.399999999994</v>
      </c>
      <c r="BO35" s="32">
        <f t="shared" si="12"/>
        <v>31014.399999999994</v>
      </c>
      <c r="BP35" s="32">
        <f t="shared" si="12"/>
        <v>15715.3</v>
      </c>
      <c r="BQ35" s="32">
        <f t="shared" si="12"/>
        <v>6752.4000000000015</v>
      </c>
      <c r="BR35" s="32">
        <f t="shared" si="12"/>
        <v>6752.4000000000015</v>
      </c>
      <c r="BS35" s="32">
        <f t="shared" si="12"/>
        <v>2677.1</v>
      </c>
      <c r="BT35" s="32">
        <f t="shared" si="12"/>
        <v>6231.2000000000007</v>
      </c>
      <c r="BU35" s="32">
        <f t="shared" si="12"/>
        <v>8915.7999999999993</v>
      </c>
      <c r="BV35" s="32">
        <f t="shared" si="12"/>
        <v>656.5</v>
      </c>
      <c r="BW35" s="32">
        <f t="shared" si="12"/>
        <v>36598.800000000003</v>
      </c>
      <c r="BX35" s="32">
        <f t="shared" si="12"/>
        <v>36598.800000000003</v>
      </c>
      <c r="BY35" s="32">
        <f t="shared" si="12"/>
        <v>18268.300000000003</v>
      </c>
      <c r="BZ35" s="32">
        <f t="shared" si="12"/>
        <v>808088.4</v>
      </c>
      <c r="CA35" s="32">
        <f t="shared" si="12"/>
        <v>808088.4</v>
      </c>
      <c r="CB35" s="32">
        <f t="shared" si="12"/>
        <v>404044.20000000007</v>
      </c>
    </row>
  </sheetData>
  <mergeCells count="31">
    <mergeCell ref="A35:B35"/>
    <mergeCell ref="B4:B5"/>
    <mergeCell ref="A4:A5"/>
    <mergeCell ref="AV4:AX4"/>
    <mergeCell ref="X4:Z4"/>
    <mergeCell ref="AA4:AC4"/>
    <mergeCell ref="AM4:AO4"/>
    <mergeCell ref="AP4:AR4"/>
    <mergeCell ref="AD4:AF4"/>
    <mergeCell ref="AG4:AI4"/>
    <mergeCell ref="AJ4:AL4"/>
    <mergeCell ref="I4:K4"/>
    <mergeCell ref="O4:Q4"/>
    <mergeCell ref="C2:Q2"/>
    <mergeCell ref="AS4:AU4"/>
    <mergeCell ref="C4:E4"/>
    <mergeCell ref="F4:H4"/>
    <mergeCell ref="L4:N4"/>
    <mergeCell ref="R4:T4"/>
    <mergeCell ref="U4:W4"/>
    <mergeCell ref="P3:Q3"/>
    <mergeCell ref="BZ4:CB4"/>
    <mergeCell ref="BN4:BP4"/>
    <mergeCell ref="BT4:BV4"/>
    <mergeCell ref="BW4:BY4"/>
    <mergeCell ref="BQ4:BS4"/>
    <mergeCell ref="AY4:BA4"/>
    <mergeCell ref="BB4:BD4"/>
    <mergeCell ref="BE4:BG4"/>
    <mergeCell ref="BH4:BJ4"/>
    <mergeCell ref="BK4:BM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showGridLines="0" view="pageBreakPreview" zoomScale="85" zoomScaleNormal="100" zoomScaleSheetLayoutView="85" workbookViewId="0">
      <pane xSplit="2" ySplit="4" topLeftCell="C5" activePane="bottomRight" state="frozen"/>
      <selection pane="topRight" activeCell="C1" sqref="C1"/>
      <selection pane="bottomLeft" activeCell="A11" sqref="A11"/>
      <selection pane="bottomRight" activeCell="B4" sqref="B4"/>
    </sheetView>
  </sheetViews>
  <sheetFormatPr defaultColWidth="9.1796875" defaultRowHeight="13"/>
  <cols>
    <col min="1" max="1" width="4.81640625" style="1" customWidth="1"/>
    <col min="2" max="2" width="18.54296875" style="2" customWidth="1"/>
    <col min="3" max="3" width="13.26953125" style="2" customWidth="1"/>
    <col min="4" max="4" width="12.26953125" style="2" customWidth="1"/>
    <col min="5" max="8" width="13.26953125" style="2" customWidth="1"/>
    <col min="9" max="9" width="12.54296875" style="2" customWidth="1"/>
    <col min="10" max="11" width="12.1796875" style="2" customWidth="1"/>
    <col min="12" max="12" width="13.1796875" style="2" customWidth="1"/>
    <col min="13" max="13" width="12.54296875" style="2" customWidth="1"/>
    <col min="14" max="17" width="15.453125" style="2" customWidth="1"/>
    <col min="18" max="18" width="13.54296875" style="2" customWidth="1"/>
    <col min="19" max="19" width="14.453125" style="2" customWidth="1"/>
    <col min="20" max="20" width="10.54296875" style="2" customWidth="1"/>
    <col min="21" max="21" width="11.1796875" style="2" customWidth="1"/>
    <col min="22" max="22" width="12.7265625" style="2" customWidth="1"/>
    <col min="23" max="23" width="12.54296875" style="2" customWidth="1"/>
    <col min="24" max="26" width="15.453125" style="2" customWidth="1"/>
    <col min="27" max="27" width="14.26953125" style="2" customWidth="1"/>
    <col min="28" max="28" width="12.54296875" style="2" customWidth="1"/>
    <col min="29" max="29" width="13.7265625" style="2" customWidth="1"/>
    <col min="30" max="30" width="14.54296875" style="2" customWidth="1"/>
    <col min="31" max="31" width="13" style="2" customWidth="1"/>
    <col min="32" max="35" width="13.453125" style="2" customWidth="1"/>
    <col min="36" max="38" width="13.54296875" style="2" customWidth="1"/>
    <col min="39" max="39" width="11.54296875" style="2" customWidth="1"/>
    <col min="40" max="41" width="13.54296875" style="2" customWidth="1"/>
    <col min="42" max="47" width="13.7265625" style="2" customWidth="1"/>
    <col min="48" max="16384" width="9.1796875" style="5"/>
  </cols>
  <sheetData>
    <row r="1" spans="1:47" ht="26.25" hidden="1" customHeight="1">
      <c r="A1" s="1" t="s">
        <v>0</v>
      </c>
    </row>
    <row r="2" spans="1:47" ht="42.75" customHeight="1">
      <c r="A2" s="44" t="s">
        <v>1</v>
      </c>
      <c r="B2" s="45"/>
      <c r="C2" s="89" t="s">
        <v>397</v>
      </c>
      <c r="D2" s="89"/>
      <c r="E2" s="89"/>
      <c r="F2" s="89"/>
      <c r="G2" s="89"/>
      <c r="H2" s="89"/>
      <c r="I2" s="89"/>
      <c r="J2" s="89"/>
      <c r="K2" s="89"/>
      <c r="L2" s="89"/>
      <c r="M2" s="89"/>
      <c r="N2" s="89"/>
      <c r="O2" s="89"/>
      <c r="P2" s="89"/>
      <c r="Q2" s="89"/>
      <c r="R2" s="73"/>
      <c r="S2" s="73"/>
      <c r="T2" s="73"/>
      <c r="U2" s="73"/>
      <c r="V2" s="73"/>
      <c r="W2" s="73"/>
      <c r="X2" s="73"/>
      <c r="Y2" s="73"/>
      <c r="Z2" s="73"/>
      <c r="AA2" s="73"/>
      <c r="AB2" s="73"/>
      <c r="AC2" s="73"/>
      <c r="AD2" s="73"/>
      <c r="AE2" s="73"/>
      <c r="AF2" s="73"/>
      <c r="AG2" s="73"/>
      <c r="AH2" s="73"/>
      <c r="AI2" s="73"/>
      <c r="AJ2" s="75"/>
      <c r="AK2" s="45"/>
      <c r="AL2" s="45"/>
      <c r="AM2" s="45"/>
      <c r="AN2" s="45"/>
      <c r="AO2" s="45"/>
      <c r="AP2" s="45"/>
      <c r="AQ2" s="45"/>
      <c r="AR2" s="45"/>
      <c r="AS2" s="45"/>
      <c r="AT2" s="45"/>
      <c r="AU2" s="45"/>
    </row>
    <row r="3" spans="1:47" ht="30" customHeight="1">
      <c r="A3" s="44"/>
      <c r="B3" s="45"/>
      <c r="C3" s="45"/>
      <c r="D3" s="45"/>
      <c r="E3" s="45"/>
      <c r="F3" s="45"/>
      <c r="G3" s="45"/>
      <c r="H3" s="45"/>
      <c r="I3" s="45"/>
      <c r="J3" s="45"/>
      <c r="K3" s="45"/>
      <c r="L3" s="45"/>
      <c r="M3" s="45"/>
      <c r="N3" s="45"/>
      <c r="O3" s="45"/>
      <c r="P3" s="45"/>
      <c r="Q3" s="53" t="s">
        <v>398</v>
      </c>
      <c r="R3" s="45"/>
      <c r="S3" s="45"/>
      <c r="T3" s="45"/>
      <c r="U3" s="45"/>
      <c r="V3" s="45"/>
      <c r="W3" s="45"/>
      <c r="X3" s="45"/>
      <c r="Y3" s="45"/>
      <c r="Z3" s="45"/>
      <c r="AA3" s="45"/>
      <c r="AB3" s="45"/>
      <c r="AC3" s="45"/>
      <c r="AD3" s="45"/>
      <c r="AE3" s="45"/>
      <c r="AF3" s="45"/>
      <c r="AG3" s="45"/>
      <c r="AH3" s="45"/>
      <c r="AI3" s="45"/>
      <c r="AJ3" s="53"/>
      <c r="AK3" s="45"/>
      <c r="AL3" s="45"/>
      <c r="AM3" s="45"/>
      <c r="AN3" s="45"/>
      <c r="AO3" s="45"/>
      <c r="AP3" s="45"/>
      <c r="AQ3" s="45"/>
      <c r="AR3" s="45"/>
      <c r="AS3" s="45"/>
      <c r="AT3" s="45"/>
      <c r="AU3" s="45"/>
    </row>
    <row r="4" spans="1:47" ht="151.5" customHeight="1">
      <c r="A4" s="28" t="s">
        <v>52</v>
      </c>
      <c r="B4" s="57" t="s">
        <v>131</v>
      </c>
      <c r="C4" s="91" t="s">
        <v>20</v>
      </c>
      <c r="D4" s="92"/>
      <c r="E4" s="92"/>
      <c r="F4" s="81" t="s">
        <v>185</v>
      </c>
      <c r="G4" s="82"/>
      <c r="H4" s="82"/>
      <c r="I4" s="81" t="s">
        <v>259</v>
      </c>
      <c r="J4" s="82"/>
      <c r="K4" s="82"/>
      <c r="L4" s="81" t="s">
        <v>262</v>
      </c>
      <c r="M4" s="82"/>
      <c r="N4" s="82"/>
      <c r="O4" s="81" t="s">
        <v>252</v>
      </c>
      <c r="P4" s="82"/>
      <c r="Q4" s="82"/>
      <c r="R4" s="81" t="s">
        <v>21</v>
      </c>
      <c r="S4" s="82"/>
      <c r="T4" s="82"/>
      <c r="U4" s="81" t="s">
        <v>22</v>
      </c>
      <c r="V4" s="82"/>
      <c r="W4" s="82"/>
      <c r="X4" s="81" t="s">
        <v>188</v>
      </c>
      <c r="Y4" s="82"/>
      <c r="Z4" s="82"/>
      <c r="AA4" s="81" t="s">
        <v>183</v>
      </c>
      <c r="AB4" s="82"/>
      <c r="AC4" s="82"/>
      <c r="AD4" s="81" t="s">
        <v>184</v>
      </c>
      <c r="AE4" s="82"/>
      <c r="AF4" s="82"/>
      <c r="AG4" s="81" t="s">
        <v>187</v>
      </c>
      <c r="AH4" s="82"/>
      <c r="AI4" s="82"/>
      <c r="AJ4" s="81" t="s">
        <v>23</v>
      </c>
      <c r="AK4" s="82"/>
      <c r="AL4" s="82"/>
      <c r="AM4" s="81" t="s">
        <v>186</v>
      </c>
      <c r="AN4" s="82"/>
      <c r="AO4" s="82"/>
      <c r="AP4" s="80" t="s">
        <v>270</v>
      </c>
      <c r="AQ4" s="80"/>
      <c r="AR4" s="80"/>
      <c r="AS4" s="80" t="s">
        <v>377</v>
      </c>
      <c r="AT4" s="80"/>
      <c r="AU4" s="80"/>
    </row>
    <row r="5" spans="1:47" ht="66.75" customHeight="1">
      <c r="A5" s="28"/>
      <c r="B5" s="57"/>
      <c r="C5" s="38" t="s">
        <v>263</v>
      </c>
      <c r="D5" s="38" t="s">
        <v>264</v>
      </c>
      <c r="E5" s="38" t="s">
        <v>265</v>
      </c>
      <c r="F5" s="38" t="s">
        <v>263</v>
      </c>
      <c r="G5" s="38" t="s">
        <v>264</v>
      </c>
      <c r="H5" s="38" t="s">
        <v>265</v>
      </c>
      <c r="I5" s="38" t="s">
        <v>263</v>
      </c>
      <c r="J5" s="38" t="s">
        <v>264</v>
      </c>
      <c r="K5" s="38" t="s">
        <v>265</v>
      </c>
      <c r="L5" s="38" t="s">
        <v>263</v>
      </c>
      <c r="M5" s="38" t="s">
        <v>264</v>
      </c>
      <c r="N5" s="38" t="s">
        <v>265</v>
      </c>
      <c r="O5" s="38" t="s">
        <v>263</v>
      </c>
      <c r="P5" s="38" t="s">
        <v>264</v>
      </c>
      <c r="Q5" s="38" t="s">
        <v>265</v>
      </c>
      <c r="R5" s="38" t="s">
        <v>263</v>
      </c>
      <c r="S5" s="38" t="s">
        <v>264</v>
      </c>
      <c r="T5" s="38" t="s">
        <v>265</v>
      </c>
      <c r="U5" s="38" t="s">
        <v>263</v>
      </c>
      <c r="V5" s="38" t="s">
        <v>264</v>
      </c>
      <c r="W5" s="38" t="s">
        <v>265</v>
      </c>
      <c r="X5" s="38" t="s">
        <v>263</v>
      </c>
      <c r="Y5" s="38" t="s">
        <v>264</v>
      </c>
      <c r="Z5" s="38" t="s">
        <v>265</v>
      </c>
      <c r="AA5" s="38" t="s">
        <v>263</v>
      </c>
      <c r="AB5" s="38" t="s">
        <v>264</v>
      </c>
      <c r="AC5" s="38" t="s">
        <v>265</v>
      </c>
      <c r="AD5" s="38" t="s">
        <v>263</v>
      </c>
      <c r="AE5" s="38" t="s">
        <v>264</v>
      </c>
      <c r="AF5" s="38" t="s">
        <v>265</v>
      </c>
      <c r="AG5" s="38" t="s">
        <v>263</v>
      </c>
      <c r="AH5" s="38" t="s">
        <v>264</v>
      </c>
      <c r="AI5" s="38" t="s">
        <v>265</v>
      </c>
      <c r="AJ5" s="38" t="s">
        <v>263</v>
      </c>
      <c r="AK5" s="38" t="s">
        <v>264</v>
      </c>
      <c r="AL5" s="38" t="s">
        <v>265</v>
      </c>
      <c r="AM5" s="38" t="s">
        <v>263</v>
      </c>
      <c r="AN5" s="38" t="s">
        <v>264</v>
      </c>
      <c r="AO5" s="38" t="s">
        <v>265</v>
      </c>
      <c r="AP5" s="38" t="s">
        <v>263</v>
      </c>
      <c r="AQ5" s="38" t="s">
        <v>264</v>
      </c>
      <c r="AR5" s="38" t="s">
        <v>265</v>
      </c>
      <c r="AS5" s="38" t="s">
        <v>263</v>
      </c>
      <c r="AT5" s="38" t="s">
        <v>264</v>
      </c>
      <c r="AU5" s="38" t="s">
        <v>265</v>
      </c>
    </row>
    <row r="6" spans="1:47" ht="31.5" customHeight="1">
      <c r="A6" s="28"/>
      <c r="B6" s="46" t="s">
        <v>136</v>
      </c>
      <c r="C6" s="49">
        <f>SUM(C7:C27)</f>
        <v>341146.19999999995</v>
      </c>
      <c r="D6" s="49">
        <f t="shared" ref="D6:AR6" si="0">SUM(D7:D27)</f>
        <v>516187.9</v>
      </c>
      <c r="E6" s="49">
        <f t="shared" si="0"/>
        <v>207826.50000000003</v>
      </c>
      <c r="F6" s="49">
        <f t="shared" si="0"/>
        <v>0</v>
      </c>
      <c r="G6" s="49">
        <f t="shared" si="0"/>
        <v>0</v>
      </c>
      <c r="H6" s="49">
        <f t="shared" si="0"/>
        <v>0</v>
      </c>
      <c r="I6" s="49">
        <f t="shared" si="0"/>
        <v>18650</v>
      </c>
      <c r="J6" s="49">
        <f t="shared" si="0"/>
        <v>136191.70000000001</v>
      </c>
      <c r="K6" s="49">
        <f t="shared" si="0"/>
        <v>32474.9</v>
      </c>
      <c r="L6" s="49">
        <f t="shared" si="0"/>
        <v>0</v>
      </c>
      <c r="M6" s="49">
        <f t="shared" si="0"/>
        <v>0</v>
      </c>
      <c r="N6" s="49">
        <f t="shared" si="0"/>
        <v>0</v>
      </c>
      <c r="O6" s="49">
        <f t="shared" si="0"/>
        <v>50000</v>
      </c>
      <c r="P6" s="49">
        <f t="shared" si="0"/>
        <v>50000</v>
      </c>
      <c r="Q6" s="49">
        <f t="shared" si="0"/>
        <v>3116.3</v>
      </c>
      <c r="R6" s="49">
        <f t="shared" si="0"/>
        <v>0</v>
      </c>
      <c r="S6" s="49">
        <f t="shared" si="0"/>
        <v>10000</v>
      </c>
      <c r="T6" s="49">
        <f t="shared" si="0"/>
        <v>4623.2</v>
      </c>
      <c r="U6" s="49">
        <f t="shared" si="0"/>
        <v>0</v>
      </c>
      <c r="V6" s="49">
        <f t="shared" si="0"/>
        <v>0</v>
      </c>
      <c r="W6" s="49">
        <f t="shared" si="0"/>
        <v>0</v>
      </c>
      <c r="X6" s="49">
        <f t="shared" si="0"/>
        <v>0</v>
      </c>
      <c r="Y6" s="49">
        <f t="shared" si="0"/>
        <v>37500</v>
      </c>
      <c r="Z6" s="49">
        <f t="shared" si="0"/>
        <v>0</v>
      </c>
      <c r="AA6" s="49">
        <f t="shared" si="0"/>
        <v>2500</v>
      </c>
      <c r="AB6" s="49">
        <f t="shared" si="0"/>
        <v>2500</v>
      </c>
      <c r="AC6" s="49">
        <f t="shared" si="0"/>
        <v>0</v>
      </c>
      <c r="AD6" s="49">
        <f t="shared" si="0"/>
        <v>5000</v>
      </c>
      <c r="AE6" s="49">
        <f t="shared" si="0"/>
        <v>15000</v>
      </c>
      <c r="AF6" s="49">
        <f t="shared" si="0"/>
        <v>5193.7</v>
      </c>
      <c r="AG6" s="49">
        <f t="shared" si="0"/>
        <v>264982.99999999994</v>
      </c>
      <c r="AH6" s="49">
        <f t="shared" si="0"/>
        <v>264982.99999999994</v>
      </c>
      <c r="AI6" s="49">
        <f t="shared" si="0"/>
        <v>162418.4</v>
      </c>
      <c r="AJ6" s="49">
        <f t="shared" si="0"/>
        <v>13.2</v>
      </c>
      <c r="AK6" s="49">
        <f t="shared" si="0"/>
        <v>13.2</v>
      </c>
      <c r="AL6" s="49">
        <f t="shared" si="0"/>
        <v>0</v>
      </c>
      <c r="AM6" s="49">
        <f t="shared" si="0"/>
        <v>0</v>
      </c>
      <c r="AN6" s="49">
        <f t="shared" si="0"/>
        <v>0</v>
      </c>
      <c r="AO6" s="49">
        <f t="shared" si="0"/>
        <v>0</v>
      </c>
      <c r="AP6" s="32">
        <f t="shared" si="0"/>
        <v>0</v>
      </c>
      <c r="AQ6" s="32">
        <f t="shared" si="0"/>
        <v>0</v>
      </c>
      <c r="AR6" s="32">
        <f t="shared" si="0"/>
        <v>0</v>
      </c>
      <c r="AS6" s="32">
        <f t="shared" ref="AS6:AU6" si="1">SUM(AS7:AS27)</f>
        <v>0</v>
      </c>
      <c r="AT6" s="32">
        <f t="shared" si="1"/>
        <v>0</v>
      </c>
      <c r="AU6" s="32">
        <f t="shared" si="1"/>
        <v>0</v>
      </c>
    </row>
    <row r="7" spans="1:47" ht="18.75" customHeight="1">
      <c r="A7" s="33">
        <v>1</v>
      </c>
      <c r="B7" s="34" t="s">
        <v>24</v>
      </c>
      <c r="C7" s="50">
        <f>F7+I7+L7+O7+R7+U7+X7+AA7+AD7+AG7+AJ7+AM7+AP7+AS7</f>
        <v>10233.700000000001</v>
      </c>
      <c r="D7" s="50">
        <f t="shared" ref="D7:E7" si="2">G7+J7+M7+P7+S7+V7+Y7+AB7+AE7+AH7+AK7+AN7+AQ7+AT7</f>
        <v>10233.700000000001</v>
      </c>
      <c r="E7" s="50">
        <f t="shared" si="2"/>
        <v>5490.9</v>
      </c>
      <c r="F7" s="50"/>
      <c r="G7" s="50"/>
      <c r="H7" s="50"/>
      <c r="I7" s="50"/>
      <c r="J7" s="50"/>
      <c r="K7" s="50"/>
      <c r="L7" s="50"/>
      <c r="M7" s="50"/>
      <c r="N7" s="50"/>
      <c r="O7" s="50"/>
      <c r="P7" s="50"/>
      <c r="Q7" s="50"/>
      <c r="R7" s="50"/>
      <c r="S7" s="50"/>
      <c r="T7" s="50"/>
      <c r="U7" s="50"/>
      <c r="V7" s="50"/>
      <c r="W7" s="50"/>
      <c r="X7" s="50"/>
      <c r="Y7" s="50"/>
      <c r="Z7" s="50"/>
      <c r="AA7" s="50"/>
      <c r="AB7" s="42"/>
      <c r="AC7" s="42"/>
      <c r="AD7" s="42"/>
      <c r="AE7" s="42"/>
      <c r="AF7" s="42"/>
      <c r="AG7" s="42">
        <v>10233.700000000001</v>
      </c>
      <c r="AH7" s="42">
        <v>10233.700000000001</v>
      </c>
      <c r="AI7" s="42">
        <v>5490.9</v>
      </c>
      <c r="AJ7" s="42"/>
      <c r="AK7" s="42"/>
      <c r="AL7" s="42"/>
      <c r="AM7" s="42"/>
      <c r="AN7" s="42"/>
      <c r="AO7" s="42"/>
      <c r="AP7" s="29"/>
      <c r="AQ7" s="29"/>
      <c r="AR7" s="29"/>
      <c r="AS7" s="29"/>
      <c r="AT7" s="29"/>
      <c r="AU7" s="29"/>
    </row>
    <row r="8" spans="1:47" ht="18.75" customHeight="1">
      <c r="A8" s="33">
        <v>2</v>
      </c>
      <c r="B8" s="34" t="s">
        <v>25</v>
      </c>
      <c r="C8" s="50">
        <f t="shared" ref="C8:C33" si="3">F8+I8+L8+O8+R8+U8+X8+AA8+AD8+AG8+AJ8+AM8+AP8+AS8</f>
        <v>9686.9</v>
      </c>
      <c r="D8" s="50">
        <f t="shared" ref="D8:D33" si="4">G8+J8+M8+P8+S8+V8+Y8+AB8+AE8+AH8+AK8+AN8+AQ8+AT8</f>
        <v>9686.9</v>
      </c>
      <c r="E8" s="50">
        <f t="shared" ref="E8:E33" si="5">H8+K8+N8+Q8+T8+W8+Z8+AC8+AF8+AI8+AL8+AO8+AR8+AU8</f>
        <v>6298.8</v>
      </c>
      <c r="F8" s="50"/>
      <c r="G8" s="50"/>
      <c r="H8" s="50"/>
      <c r="I8" s="50"/>
      <c r="J8" s="50"/>
      <c r="K8" s="50"/>
      <c r="L8" s="50"/>
      <c r="M8" s="50"/>
      <c r="N8" s="50"/>
      <c r="O8" s="50"/>
      <c r="P8" s="50"/>
      <c r="Q8" s="50"/>
      <c r="R8" s="50"/>
      <c r="S8" s="50"/>
      <c r="T8" s="50"/>
      <c r="U8" s="50"/>
      <c r="V8" s="50"/>
      <c r="W8" s="50"/>
      <c r="X8" s="50"/>
      <c r="Y8" s="50"/>
      <c r="Z8" s="50"/>
      <c r="AA8" s="50"/>
      <c r="AB8" s="42"/>
      <c r="AC8" s="42"/>
      <c r="AD8" s="42"/>
      <c r="AE8" s="42"/>
      <c r="AF8" s="42"/>
      <c r="AG8" s="42">
        <v>9686.9</v>
      </c>
      <c r="AH8" s="42">
        <v>9686.9</v>
      </c>
      <c r="AI8" s="42">
        <v>6298.8</v>
      </c>
      <c r="AJ8" s="42"/>
      <c r="AK8" s="42"/>
      <c r="AL8" s="42"/>
      <c r="AM8" s="42"/>
      <c r="AN8" s="42"/>
      <c r="AO8" s="42"/>
      <c r="AP8" s="29"/>
      <c r="AQ8" s="29"/>
      <c r="AR8" s="29"/>
      <c r="AS8" s="29"/>
      <c r="AT8" s="29"/>
      <c r="AU8" s="29"/>
    </row>
    <row r="9" spans="1:47" ht="18.75" customHeight="1">
      <c r="A9" s="33">
        <v>3</v>
      </c>
      <c r="B9" s="34" t="s">
        <v>26</v>
      </c>
      <c r="C9" s="50">
        <f t="shared" si="3"/>
        <v>21326.799999999999</v>
      </c>
      <c r="D9" s="50">
        <f t="shared" si="4"/>
        <v>21326.799999999999</v>
      </c>
      <c r="E9" s="50">
        <f t="shared" si="5"/>
        <v>12799.3</v>
      </c>
      <c r="F9" s="50"/>
      <c r="G9" s="50"/>
      <c r="H9" s="50"/>
      <c r="I9" s="50"/>
      <c r="J9" s="50"/>
      <c r="K9" s="50"/>
      <c r="L9" s="50"/>
      <c r="M9" s="50"/>
      <c r="N9" s="50"/>
      <c r="O9" s="50"/>
      <c r="P9" s="50"/>
      <c r="Q9" s="50"/>
      <c r="R9" s="50"/>
      <c r="S9" s="50"/>
      <c r="T9" s="50"/>
      <c r="U9" s="50"/>
      <c r="V9" s="50"/>
      <c r="W9" s="50"/>
      <c r="X9" s="50"/>
      <c r="Y9" s="50"/>
      <c r="Z9" s="50"/>
      <c r="AA9" s="50"/>
      <c r="AB9" s="42"/>
      <c r="AC9" s="42"/>
      <c r="AD9" s="42"/>
      <c r="AE9" s="42"/>
      <c r="AF9" s="42"/>
      <c r="AG9" s="42">
        <v>21326.799999999999</v>
      </c>
      <c r="AH9" s="42">
        <v>21326.799999999999</v>
      </c>
      <c r="AI9" s="42">
        <v>12799.3</v>
      </c>
      <c r="AJ9" s="42"/>
      <c r="AK9" s="42"/>
      <c r="AL9" s="42"/>
      <c r="AM9" s="42"/>
      <c r="AN9" s="42"/>
      <c r="AO9" s="42"/>
      <c r="AP9" s="29"/>
      <c r="AQ9" s="29"/>
      <c r="AR9" s="29"/>
      <c r="AS9" s="29"/>
      <c r="AT9" s="29"/>
      <c r="AU9" s="29"/>
    </row>
    <row r="10" spans="1:47" ht="18.75" customHeight="1">
      <c r="A10" s="33">
        <v>4</v>
      </c>
      <c r="B10" s="34" t="s">
        <v>27</v>
      </c>
      <c r="C10" s="50">
        <f t="shared" si="3"/>
        <v>17655.099999999999</v>
      </c>
      <c r="D10" s="50">
        <f t="shared" si="4"/>
        <v>28155.1</v>
      </c>
      <c r="E10" s="50">
        <f t="shared" si="5"/>
        <v>11305.8</v>
      </c>
      <c r="F10" s="50"/>
      <c r="G10" s="50"/>
      <c r="H10" s="50"/>
      <c r="I10" s="50"/>
      <c r="J10" s="50"/>
      <c r="K10" s="50"/>
      <c r="L10" s="50"/>
      <c r="M10" s="50"/>
      <c r="N10" s="50"/>
      <c r="O10" s="50"/>
      <c r="P10" s="50"/>
      <c r="Q10" s="50"/>
      <c r="R10" s="50"/>
      <c r="S10" s="50"/>
      <c r="T10" s="50"/>
      <c r="U10" s="50"/>
      <c r="V10" s="50"/>
      <c r="W10" s="50"/>
      <c r="X10" s="50"/>
      <c r="Y10" s="50">
        <v>10500</v>
      </c>
      <c r="Z10" s="50"/>
      <c r="AA10" s="50"/>
      <c r="AB10" s="42"/>
      <c r="AC10" s="42"/>
      <c r="AD10" s="42"/>
      <c r="AE10" s="42"/>
      <c r="AF10" s="42"/>
      <c r="AG10" s="42">
        <v>17655.099999999999</v>
      </c>
      <c r="AH10" s="42">
        <v>17655.099999999999</v>
      </c>
      <c r="AI10" s="42">
        <v>11305.8</v>
      </c>
      <c r="AJ10" s="42"/>
      <c r="AK10" s="42"/>
      <c r="AL10" s="42"/>
      <c r="AM10" s="42"/>
      <c r="AN10" s="42"/>
      <c r="AO10" s="42"/>
      <c r="AP10" s="29"/>
      <c r="AQ10" s="29"/>
      <c r="AR10" s="29"/>
      <c r="AS10" s="29"/>
      <c r="AT10" s="29"/>
      <c r="AU10" s="29"/>
    </row>
    <row r="11" spans="1:47" ht="18.75" customHeight="1">
      <c r="A11" s="33">
        <v>5</v>
      </c>
      <c r="B11" s="34" t="s">
        <v>28</v>
      </c>
      <c r="C11" s="50">
        <f t="shared" si="3"/>
        <v>12733.6</v>
      </c>
      <c r="D11" s="50">
        <f t="shared" si="4"/>
        <v>22733.599999999999</v>
      </c>
      <c r="E11" s="50">
        <f t="shared" si="5"/>
        <v>11318.7</v>
      </c>
      <c r="F11" s="50"/>
      <c r="G11" s="50"/>
      <c r="H11" s="50"/>
      <c r="I11" s="50"/>
      <c r="J11" s="50"/>
      <c r="K11" s="50"/>
      <c r="L11" s="50"/>
      <c r="M11" s="50"/>
      <c r="N11" s="50"/>
      <c r="O11" s="50"/>
      <c r="P11" s="50"/>
      <c r="Q11" s="50"/>
      <c r="R11" s="50"/>
      <c r="S11" s="50"/>
      <c r="T11" s="50"/>
      <c r="U11" s="50"/>
      <c r="V11" s="50"/>
      <c r="W11" s="50"/>
      <c r="X11" s="50"/>
      <c r="Y11" s="50"/>
      <c r="Z11" s="50"/>
      <c r="AA11" s="50"/>
      <c r="AB11" s="42"/>
      <c r="AC11" s="42"/>
      <c r="AD11" s="42"/>
      <c r="AE11" s="42">
        <v>10000</v>
      </c>
      <c r="AF11" s="42">
        <v>2565.1999999999998</v>
      </c>
      <c r="AG11" s="42">
        <v>12733.6</v>
      </c>
      <c r="AH11" s="42">
        <v>12733.6</v>
      </c>
      <c r="AI11" s="42">
        <v>8753.5</v>
      </c>
      <c r="AJ11" s="42"/>
      <c r="AK11" s="42"/>
      <c r="AL11" s="42"/>
      <c r="AM11" s="42"/>
      <c r="AN11" s="42"/>
      <c r="AO11" s="42"/>
      <c r="AP11" s="29"/>
      <c r="AQ11" s="29"/>
      <c r="AR11" s="29"/>
      <c r="AS11" s="29"/>
      <c r="AT11" s="29"/>
      <c r="AU11" s="29"/>
    </row>
    <row r="12" spans="1:47" ht="18.75" customHeight="1">
      <c r="A12" s="33">
        <v>6</v>
      </c>
      <c r="B12" s="34" t="s">
        <v>29</v>
      </c>
      <c r="C12" s="50">
        <f t="shared" si="3"/>
        <v>21248.6</v>
      </c>
      <c r="D12" s="50">
        <f t="shared" si="4"/>
        <v>21248.6</v>
      </c>
      <c r="E12" s="50">
        <f t="shared" si="5"/>
        <v>12420.1</v>
      </c>
      <c r="F12" s="50"/>
      <c r="G12" s="50"/>
      <c r="H12" s="50"/>
      <c r="I12" s="50"/>
      <c r="J12" s="50"/>
      <c r="K12" s="50"/>
      <c r="L12" s="50"/>
      <c r="M12" s="50"/>
      <c r="N12" s="50"/>
      <c r="O12" s="50"/>
      <c r="P12" s="50"/>
      <c r="Q12" s="50"/>
      <c r="R12" s="50"/>
      <c r="S12" s="50"/>
      <c r="T12" s="50"/>
      <c r="U12" s="50"/>
      <c r="V12" s="50"/>
      <c r="W12" s="50"/>
      <c r="X12" s="50"/>
      <c r="Y12" s="50"/>
      <c r="Z12" s="50"/>
      <c r="AA12" s="50"/>
      <c r="AB12" s="42"/>
      <c r="AC12" s="42"/>
      <c r="AD12" s="42"/>
      <c r="AE12" s="42"/>
      <c r="AF12" s="42"/>
      <c r="AG12" s="42">
        <v>21248.6</v>
      </c>
      <c r="AH12" s="42">
        <v>21248.6</v>
      </c>
      <c r="AI12" s="42">
        <v>12420.1</v>
      </c>
      <c r="AJ12" s="42"/>
      <c r="AK12" s="42"/>
      <c r="AL12" s="42"/>
      <c r="AM12" s="42"/>
      <c r="AN12" s="42"/>
      <c r="AO12" s="42"/>
      <c r="AP12" s="29"/>
      <c r="AQ12" s="29"/>
      <c r="AR12" s="29"/>
      <c r="AS12" s="29"/>
      <c r="AT12" s="29"/>
      <c r="AU12" s="29"/>
    </row>
    <row r="13" spans="1:47" ht="18.75" customHeight="1">
      <c r="A13" s="33">
        <v>7</v>
      </c>
      <c r="B13" s="34" t="s">
        <v>30</v>
      </c>
      <c r="C13" s="50">
        <f t="shared" si="3"/>
        <v>8905.7000000000007</v>
      </c>
      <c r="D13" s="50">
        <f t="shared" si="4"/>
        <v>8905.7000000000007</v>
      </c>
      <c r="E13" s="50">
        <f t="shared" si="5"/>
        <v>5871.5</v>
      </c>
      <c r="F13" s="50"/>
      <c r="G13" s="50"/>
      <c r="H13" s="50"/>
      <c r="I13" s="50"/>
      <c r="J13" s="50"/>
      <c r="K13" s="50"/>
      <c r="L13" s="50"/>
      <c r="M13" s="50"/>
      <c r="N13" s="50"/>
      <c r="O13" s="50"/>
      <c r="P13" s="50"/>
      <c r="Q13" s="50"/>
      <c r="R13" s="50"/>
      <c r="S13" s="50"/>
      <c r="T13" s="50"/>
      <c r="U13" s="50"/>
      <c r="V13" s="50"/>
      <c r="W13" s="50"/>
      <c r="X13" s="50"/>
      <c r="Y13" s="50"/>
      <c r="Z13" s="50"/>
      <c r="AA13" s="50"/>
      <c r="AB13" s="42"/>
      <c r="AC13" s="42"/>
      <c r="AD13" s="42"/>
      <c r="AE13" s="42"/>
      <c r="AF13" s="42"/>
      <c r="AG13" s="42">
        <v>8905.7000000000007</v>
      </c>
      <c r="AH13" s="42">
        <v>8905.7000000000007</v>
      </c>
      <c r="AI13" s="42">
        <v>5871.5</v>
      </c>
      <c r="AJ13" s="42"/>
      <c r="AK13" s="42"/>
      <c r="AL13" s="42"/>
      <c r="AM13" s="42"/>
      <c r="AN13" s="42"/>
      <c r="AO13" s="42"/>
      <c r="AP13" s="29"/>
      <c r="AQ13" s="29"/>
      <c r="AR13" s="29"/>
      <c r="AS13" s="29"/>
      <c r="AT13" s="29"/>
      <c r="AU13" s="29"/>
    </row>
    <row r="14" spans="1:47" ht="18.75" customHeight="1">
      <c r="A14" s="33">
        <v>8</v>
      </c>
      <c r="B14" s="34" t="s">
        <v>31</v>
      </c>
      <c r="C14" s="50">
        <f t="shared" si="3"/>
        <v>15858.4</v>
      </c>
      <c r="D14" s="50">
        <f t="shared" si="4"/>
        <v>15858.4</v>
      </c>
      <c r="E14" s="50">
        <f t="shared" si="5"/>
        <v>8713.1</v>
      </c>
      <c r="F14" s="50"/>
      <c r="G14" s="50"/>
      <c r="H14" s="50"/>
      <c r="I14" s="50"/>
      <c r="J14" s="50"/>
      <c r="K14" s="50"/>
      <c r="L14" s="50"/>
      <c r="M14" s="50"/>
      <c r="N14" s="50"/>
      <c r="O14" s="50"/>
      <c r="P14" s="50"/>
      <c r="Q14" s="50"/>
      <c r="R14" s="50"/>
      <c r="S14" s="50"/>
      <c r="T14" s="50"/>
      <c r="U14" s="50"/>
      <c r="V14" s="50"/>
      <c r="W14" s="50"/>
      <c r="X14" s="50"/>
      <c r="Y14" s="50"/>
      <c r="Z14" s="50"/>
      <c r="AA14" s="50"/>
      <c r="AB14" s="42"/>
      <c r="AC14" s="42"/>
      <c r="AD14" s="42"/>
      <c r="AE14" s="42"/>
      <c r="AF14" s="42"/>
      <c r="AG14" s="42">
        <v>15858.4</v>
      </c>
      <c r="AH14" s="42">
        <v>15858.4</v>
      </c>
      <c r="AI14" s="42">
        <v>8713.1</v>
      </c>
      <c r="AJ14" s="42"/>
      <c r="AK14" s="42"/>
      <c r="AL14" s="42"/>
      <c r="AM14" s="42"/>
      <c r="AN14" s="42"/>
      <c r="AO14" s="42"/>
      <c r="AP14" s="29"/>
      <c r="AQ14" s="29"/>
      <c r="AR14" s="29"/>
      <c r="AS14" s="29"/>
      <c r="AT14" s="29"/>
      <c r="AU14" s="29"/>
    </row>
    <row r="15" spans="1:47" ht="18.75" customHeight="1">
      <c r="A15" s="33">
        <v>9</v>
      </c>
      <c r="B15" s="34" t="s">
        <v>32</v>
      </c>
      <c r="C15" s="50">
        <f t="shared" si="3"/>
        <v>8280.7000000000007</v>
      </c>
      <c r="D15" s="50">
        <f t="shared" si="4"/>
        <v>14280.7</v>
      </c>
      <c r="E15" s="50">
        <f t="shared" si="5"/>
        <v>5031.3</v>
      </c>
      <c r="F15" s="50"/>
      <c r="G15" s="50"/>
      <c r="H15" s="50"/>
      <c r="I15" s="50"/>
      <c r="J15" s="50"/>
      <c r="K15" s="50"/>
      <c r="L15" s="50"/>
      <c r="M15" s="50"/>
      <c r="N15" s="50"/>
      <c r="O15" s="50"/>
      <c r="P15" s="50"/>
      <c r="Q15" s="50"/>
      <c r="R15" s="50"/>
      <c r="S15" s="50"/>
      <c r="T15" s="50"/>
      <c r="U15" s="50"/>
      <c r="V15" s="50"/>
      <c r="W15" s="50"/>
      <c r="X15" s="50"/>
      <c r="Y15" s="50">
        <v>6000</v>
      </c>
      <c r="Z15" s="50"/>
      <c r="AA15" s="50"/>
      <c r="AB15" s="42"/>
      <c r="AC15" s="42"/>
      <c r="AD15" s="42"/>
      <c r="AE15" s="42"/>
      <c r="AF15" s="42"/>
      <c r="AG15" s="42">
        <v>8280.7000000000007</v>
      </c>
      <c r="AH15" s="42">
        <v>8280.7000000000007</v>
      </c>
      <c r="AI15" s="42">
        <v>5031.3</v>
      </c>
      <c r="AJ15" s="42"/>
      <c r="AK15" s="42"/>
      <c r="AL15" s="42"/>
      <c r="AM15" s="42"/>
      <c r="AN15" s="42"/>
      <c r="AO15" s="42"/>
      <c r="AP15" s="29"/>
      <c r="AQ15" s="29"/>
      <c r="AR15" s="29"/>
      <c r="AS15" s="29"/>
      <c r="AT15" s="29"/>
      <c r="AU15" s="29"/>
    </row>
    <row r="16" spans="1:47" ht="18.75" customHeight="1">
      <c r="A16" s="33">
        <v>10</v>
      </c>
      <c r="B16" s="34" t="s">
        <v>33</v>
      </c>
      <c r="C16" s="50">
        <f t="shared" si="3"/>
        <v>7655.8</v>
      </c>
      <c r="D16" s="50">
        <f t="shared" si="4"/>
        <v>7655.8</v>
      </c>
      <c r="E16" s="50">
        <f t="shared" si="5"/>
        <v>4389.3999999999996</v>
      </c>
      <c r="F16" s="50"/>
      <c r="G16" s="50"/>
      <c r="H16" s="50"/>
      <c r="I16" s="50"/>
      <c r="J16" s="50"/>
      <c r="K16" s="50"/>
      <c r="L16" s="50"/>
      <c r="M16" s="50"/>
      <c r="N16" s="50"/>
      <c r="O16" s="50"/>
      <c r="P16" s="50"/>
      <c r="Q16" s="50"/>
      <c r="R16" s="50"/>
      <c r="S16" s="50"/>
      <c r="T16" s="50"/>
      <c r="U16" s="50"/>
      <c r="V16" s="50"/>
      <c r="W16" s="50"/>
      <c r="X16" s="50"/>
      <c r="Y16" s="50"/>
      <c r="Z16" s="50"/>
      <c r="AA16" s="50"/>
      <c r="AB16" s="42"/>
      <c r="AC16" s="42"/>
      <c r="AD16" s="42"/>
      <c r="AE16" s="42"/>
      <c r="AF16" s="42"/>
      <c r="AG16" s="42">
        <v>7655.8</v>
      </c>
      <c r="AH16" s="42">
        <v>7655.8</v>
      </c>
      <c r="AI16" s="42">
        <v>4389.3999999999996</v>
      </c>
      <c r="AJ16" s="42"/>
      <c r="AK16" s="42"/>
      <c r="AL16" s="42"/>
      <c r="AM16" s="42"/>
      <c r="AN16" s="42"/>
      <c r="AO16" s="42"/>
      <c r="AP16" s="29"/>
      <c r="AQ16" s="29"/>
      <c r="AR16" s="29"/>
      <c r="AS16" s="29"/>
      <c r="AT16" s="29"/>
      <c r="AU16" s="29"/>
    </row>
    <row r="17" spans="1:47" ht="18.75" customHeight="1">
      <c r="A17" s="33">
        <v>11</v>
      </c>
      <c r="B17" s="34" t="s">
        <v>34</v>
      </c>
      <c r="C17" s="50">
        <f t="shared" si="3"/>
        <v>58983.8</v>
      </c>
      <c r="D17" s="50">
        <f t="shared" si="4"/>
        <v>58983.8</v>
      </c>
      <c r="E17" s="50">
        <f t="shared" si="5"/>
        <v>9182</v>
      </c>
      <c r="F17" s="50"/>
      <c r="G17" s="50"/>
      <c r="H17" s="50"/>
      <c r="I17" s="50"/>
      <c r="J17" s="50"/>
      <c r="K17" s="50"/>
      <c r="L17" s="50"/>
      <c r="M17" s="50"/>
      <c r="N17" s="50"/>
      <c r="O17" s="50">
        <v>50000</v>
      </c>
      <c r="P17" s="50">
        <v>50000</v>
      </c>
      <c r="Q17" s="50">
        <v>3116.3</v>
      </c>
      <c r="R17" s="50"/>
      <c r="S17" s="50"/>
      <c r="T17" s="50"/>
      <c r="U17" s="50"/>
      <c r="V17" s="50"/>
      <c r="W17" s="50"/>
      <c r="X17" s="50"/>
      <c r="Y17" s="50"/>
      <c r="Z17" s="50"/>
      <c r="AA17" s="50"/>
      <c r="AB17" s="42"/>
      <c r="AC17" s="42"/>
      <c r="AD17" s="42"/>
      <c r="AE17" s="42"/>
      <c r="AF17" s="42"/>
      <c r="AG17" s="42">
        <v>8983.7999999999993</v>
      </c>
      <c r="AH17" s="42">
        <v>8983.7999999999993</v>
      </c>
      <c r="AI17" s="42">
        <v>6065.7</v>
      </c>
      <c r="AJ17" s="42"/>
      <c r="AK17" s="42"/>
      <c r="AL17" s="42"/>
      <c r="AM17" s="42"/>
      <c r="AN17" s="42"/>
      <c r="AO17" s="42"/>
      <c r="AP17" s="29"/>
      <c r="AQ17" s="29"/>
      <c r="AR17" s="29"/>
      <c r="AS17" s="29"/>
      <c r="AT17" s="29"/>
      <c r="AU17" s="29"/>
    </row>
    <row r="18" spans="1:47" ht="18.75" customHeight="1">
      <c r="A18" s="33">
        <v>12</v>
      </c>
      <c r="B18" s="34" t="s">
        <v>35</v>
      </c>
      <c r="C18" s="50">
        <f t="shared" si="3"/>
        <v>27123.8</v>
      </c>
      <c r="D18" s="50">
        <f t="shared" si="4"/>
        <v>36123.800000000003</v>
      </c>
      <c r="E18" s="50">
        <f t="shared" si="5"/>
        <v>11978.4</v>
      </c>
      <c r="F18" s="50"/>
      <c r="G18" s="50"/>
      <c r="H18" s="50"/>
      <c r="I18" s="50">
        <v>9000</v>
      </c>
      <c r="J18" s="50">
        <v>9000</v>
      </c>
      <c r="K18" s="50">
        <v>0</v>
      </c>
      <c r="L18" s="50"/>
      <c r="M18" s="50"/>
      <c r="N18" s="50"/>
      <c r="O18" s="50"/>
      <c r="P18" s="50"/>
      <c r="Q18" s="50"/>
      <c r="R18" s="50"/>
      <c r="S18" s="50"/>
      <c r="T18" s="50"/>
      <c r="U18" s="50"/>
      <c r="V18" s="50"/>
      <c r="W18" s="50"/>
      <c r="X18" s="50"/>
      <c r="Y18" s="50">
        <v>9000</v>
      </c>
      <c r="Z18" s="50"/>
      <c r="AA18" s="50"/>
      <c r="AB18" s="42"/>
      <c r="AC18" s="42"/>
      <c r="AD18" s="42"/>
      <c r="AE18" s="42"/>
      <c r="AF18" s="42"/>
      <c r="AG18" s="42">
        <v>18123.8</v>
      </c>
      <c r="AH18" s="42">
        <v>18123.8</v>
      </c>
      <c r="AI18" s="42">
        <v>11978.4</v>
      </c>
      <c r="AJ18" s="42"/>
      <c r="AK18" s="42"/>
      <c r="AL18" s="42"/>
      <c r="AM18" s="42"/>
      <c r="AN18" s="42"/>
      <c r="AO18" s="42"/>
      <c r="AP18" s="29"/>
      <c r="AQ18" s="29"/>
      <c r="AR18" s="29"/>
      <c r="AS18" s="29"/>
      <c r="AT18" s="29"/>
      <c r="AU18" s="29"/>
    </row>
    <row r="19" spans="1:47" ht="18.75" customHeight="1">
      <c r="A19" s="33">
        <v>13</v>
      </c>
      <c r="B19" s="34" t="s">
        <v>36</v>
      </c>
      <c r="C19" s="50">
        <f t="shared" si="3"/>
        <v>5155.8999999999996</v>
      </c>
      <c r="D19" s="50">
        <f t="shared" si="4"/>
        <v>5155.8999999999996</v>
      </c>
      <c r="E19" s="50">
        <f t="shared" si="5"/>
        <v>3254.6</v>
      </c>
      <c r="F19" s="50"/>
      <c r="G19" s="50"/>
      <c r="H19" s="50"/>
      <c r="I19" s="50"/>
      <c r="J19" s="50"/>
      <c r="K19" s="50"/>
      <c r="L19" s="50"/>
      <c r="M19" s="50"/>
      <c r="N19" s="50"/>
      <c r="O19" s="50"/>
      <c r="P19" s="50"/>
      <c r="Q19" s="50"/>
      <c r="R19" s="50"/>
      <c r="S19" s="50"/>
      <c r="T19" s="50"/>
      <c r="U19" s="50"/>
      <c r="V19" s="50"/>
      <c r="W19" s="50"/>
      <c r="X19" s="50"/>
      <c r="Y19" s="50"/>
      <c r="Z19" s="50"/>
      <c r="AA19" s="50"/>
      <c r="AB19" s="42"/>
      <c r="AC19" s="42"/>
      <c r="AD19" s="42"/>
      <c r="AE19" s="42"/>
      <c r="AF19" s="42"/>
      <c r="AG19" s="42">
        <v>5155.8999999999996</v>
      </c>
      <c r="AH19" s="42">
        <v>5155.8999999999996</v>
      </c>
      <c r="AI19" s="42">
        <v>3254.6</v>
      </c>
      <c r="AJ19" s="42"/>
      <c r="AK19" s="42"/>
      <c r="AL19" s="42"/>
      <c r="AM19" s="42"/>
      <c r="AN19" s="42"/>
      <c r="AO19" s="42"/>
      <c r="AP19" s="29"/>
      <c r="AQ19" s="29"/>
      <c r="AR19" s="29"/>
      <c r="AS19" s="29"/>
      <c r="AT19" s="29"/>
      <c r="AU19" s="29"/>
    </row>
    <row r="20" spans="1:47" ht="18.75" customHeight="1">
      <c r="A20" s="33">
        <v>14</v>
      </c>
      <c r="B20" s="34" t="s">
        <v>37</v>
      </c>
      <c r="C20" s="50">
        <f t="shared" si="3"/>
        <v>11874.2</v>
      </c>
      <c r="D20" s="50">
        <f t="shared" si="4"/>
        <v>11874.2</v>
      </c>
      <c r="E20" s="50">
        <f t="shared" si="5"/>
        <v>7386.2</v>
      </c>
      <c r="F20" s="50"/>
      <c r="G20" s="50"/>
      <c r="H20" s="50"/>
      <c r="I20" s="50"/>
      <c r="J20" s="50"/>
      <c r="K20" s="50"/>
      <c r="L20" s="50"/>
      <c r="M20" s="50"/>
      <c r="N20" s="50"/>
      <c r="O20" s="50"/>
      <c r="P20" s="50"/>
      <c r="Q20" s="50"/>
      <c r="R20" s="50"/>
      <c r="S20" s="50"/>
      <c r="T20" s="50"/>
      <c r="U20" s="50"/>
      <c r="V20" s="50"/>
      <c r="W20" s="50"/>
      <c r="X20" s="50"/>
      <c r="Y20" s="50"/>
      <c r="Z20" s="50"/>
      <c r="AA20" s="50"/>
      <c r="AB20" s="42"/>
      <c r="AC20" s="42"/>
      <c r="AD20" s="42"/>
      <c r="AE20" s="42"/>
      <c r="AF20" s="42"/>
      <c r="AG20" s="42">
        <v>11874.2</v>
      </c>
      <c r="AH20" s="42">
        <v>11874.2</v>
      </c>
      <c r="AI20" s="42">
        <v>7386.2</v>
      </c>
      <c r="AJ20" s="42"/>
      <c r="AK20" s="42"/>
      <c r="AL20" s="42"/>
      <c r="AM20" s="42"/>
      <c r="AN20" s="42"/>
      <c r="AO20" s="42"/>
      <c r="AP20" s="29"/>
      <c r="AQ20" s="29"/>
      <c r="AR20" s="29"/>
      <c r="AS20" s="29"/>
      <c r="AT20" s="29"/>
      <c r="AU20" s="29"/>
    </row>
    <row r="21" spans="1:47" ht="18.75" customHeight="1">
      <c r="A21" s="33">
        <v>15</v>
      </c>
      <c r="B21" s="34" t="s">
        <v>38</v>
      </c>
      <c r="C21" s="50">
        <f t="shared" si="3"/>
        <v>16170.8</v>
      </c>
      <c r="D21" s="50">
        <f t="shared" si="4"/>
        <v>28170.799999999999</v>
      </c>
      <c r="E21" s="50">
        <f t="shared" si="5"/>
        <v>10605</v>
      </c>
      <c r="F21" s="50"/>
      <c r="G21" s="50"/>
      <c r="H21" s="50"/>
      <c r="I21" s="50"/>
      <c r="J21" s="50"/>
      <c r="K21" s="50"/>
      <c r="L21" s="50"/>
      <c r="M21" s="50"/>
      <c r="N21" s="50"/>
      <c r="O21" s="50"/>
      <c r="P21" s="50"/>
      <c r="Q21" s="50"/>
      <c r="R21" s="50"/>
      <c r="S21" s="50"/>
      <c r="T21" s="50"/>
      <c r="U21" s="50"/>
      <c r="V21" s="50"/>
      <c r="W21" s="50"/>
      <c r="X21" s="50"/>
      <c r="Y21" s="50">
        <v>12000</v>
      </c>
      <c r="Z21" s="50"/>
      <c r="AA21" s="50"/>
      <c r="AB21" s="42"/>
      <c r="AC21" s="42"/>
      <c r="AD21" s="42"/>
      <c r="AE21" s="42"/>
      <c r="AF21" s="42"/>
      <c r="AG21" s="42">
        <v>16170.8</v>
      </c>
      <c r="AH21" s="42">
        <v>16170.8</v>
      </c>
      <c r="AI21" s="42">
        <v>10605</v>
      </c>
      <c r="AJ21" s="42"/>
      <c r="AK21" s="42"/>
      <c r="AL21" s="42"/>
      <c r="AM21" s="42"/>
      <c r="AN21" s="42"/>
      <c r="AO21" s="42"/>
      <c r="AP21" s="29"/>
      <c r="AQ21" s="29"/>
      <c r="AR21" s="29"/>
      <c r="AS21" s="29"/>
      <c r="AT21" s="29"/>
      <c r="AU21" s="29"/>
    </row>
    <row r="22" spans="1:47" ht="18.75" customHeight="1">
      <c r="A22" s="33">
        <v>16</v>
      </c>
      <c r="B22" s="34" t="s">
        <v>39</v>
      </c>
      <c r="C22" s="50">
        <f t="shared" si="3"/>
        <v>40351.5</v>
      </c>
      <c r="D22" s="50">
        <f t="shared" si="4"/>
        <v>157893.20000000001</v>
      </c>
      <c r="E22" s="50">
        <f t="shared" si="5"/>
        <v>49822.600000000006</v>
      </c>
      <c r="F22" s="50"/>
      <c r="G22" s="50"/>
      <c r="H22" s="50"/>
      <c r="I22" s="50">
        <v>9650</v>
      </c>
      <c r="J22" s="50">
        <v>127191.7</v>
      </c>
      <c r="K22" s="50">
        <v>32474.9</v>
      </c>
      <c r="L22" s="50"/>
      <c r="M22" s="50"/>
      <c r="N22" s="50"/>
      <c r="O22" s="50"/>
      <c r="P22" s="50"/>
      <c r="Q22" s="50"/>
      <c r="R22" s="50"/>
      <c r="S22" s="50"/>
      <c r="T22" s="50"/>
      <c r="U22" s="50"/>
      <c r="V22" s="50"/>
      <c r="W22" s="50"/>
      <c r="X22" s="50"/>
      <c r="Y22" s="50"/>
      <c r="Z22" s="50"/>
      <c r="AA22" s="50"/>
      <c r="AB22" s="42"/>
      <c r="AC22" s="42"/>
      <c r="AD22" s="42">
        <v>5000</v>
      </c>
      <c r="AE22" s="42">
        <v>5000</v>
      </c>
      <c r="AF22" s="42">
        <v>2628.5</v>
      </c>
      <c r="AG22" s="42">
        <v>25701.5</v>
      </c>
      <c r="AH22" s="42">
        <v>25701.5</v>
      </c>
      <c r="AI22" s="42">
        <v>14719.2</v>
      </c>
      <c r="AJ22" s="42"/>
      <c r="AK22" s="42"/>
      <c r="AL22" s="42"/>
      <c r="AM22" s="42"/>
      <c r="AN22" s="42"/>
      <c r="AO22" s="42"/>
      <c r="AP22" s="29"/>
      <c r="AQ22" s="29"/>
      <c r="AR22" s="29"/>
      <c r="AS22" s="29"/>
      <c r="AT22" s="29"/>
      <c r="AU22" s="29"/>
    </row>
    <row r="23" spans="1:47" ht="18.75" customHeight="1">
      <c r="A23" s="33">
        <v>17</v>
      </c>
      <c r="B23" s="34" t="s">
        <v>40</v>
      </c>
      <c r="C23" s="50">
        <f t="shared" si="3"/>
        <v>7343.3</v>
      </c>
      <c r="D23" s="50">
        <f t="shared" si="4"/>
        <v>7343.3</v>
      </c>
      <c r="E23" s="50">
        <f t="shared" si="5"/>
        <v>4509.7</v>
      </c>
      <c r="F23" s="50"/>
      <c r="G23" s="50"/>
      <c r="H23" s="50"/>
      <c r="I23" s="50"/>
      <c r="J23" s="50"/>
      <c r="K23" s="50"/>
      <c r="L23" s="50"/>
      <c r="M23" s="50"/>
      <c r="N23" s="50"/>
      <c r="O23" s="50"/>
      <c r="P23" s="50"/>
      <c r="Q23" s="50"/>
      <c r="R23" s="50"/>
      <c r="S23" s="50"/>
      <c r="T23" s="50"/>
      <c r="U23" s="50"/>
      <c r="V23" s="50"/>
      <c r="W23" s="50"/>
      <c r="X23" s="50"/>
      <c r="Y23" s="50"/>
      <c r="Z23" s="50"/>
      <c r="AA23" s="50"/>
      <c r="AB23" s="42"/>
      <c r="AC23" s="42"/>
      <c r="AD23" s="42"/>
      <c r="AE23" s="42"/>
      <c r="AF23" s="42"/>
      <c r="AG23" s="42">
        <v>7343.3</v>
      </c>
      <c r="AH23" s="42">
        <v>7343.3</v>
      </c>
      <c r="AI23" s="42">
        <v>4509.7</v>
      </c>
      <c r="AJ23" s="42"/>
      <c r="AK23" s="42"/>
      <c r="AL23" s="42"/>
      <c r="AM23" s="42"/>
      <c r="AN23" s="42"/>
      <c r="AO23" s="42"/>
      <c r="AP23" s="29"/>
      <c r="AQ23" s="29"/>
      <c r="AR23" s="29"/>
      <c r="AS23" s="29"/>
      <c r="AT23" s="29"/>
      <c r="AU23" s="29"/>
    </row>
    <row r="24" spans="1:47" ht="18.75" customHeight="1">
      <c r="A24" s="33">
        <v>18</v>
      </c>
      <c r="B24" s="34" t="s">
        <v>41</v>
      </c>
      <c r="C24" s="50">
        <f t="shared" si="3"/>
        <v>5234</v>
      </c>
      <c r="D24" s="50">
        <f t="shared" si="4"/>
        <v>15234</v>
      </c>
      <c r="E24" s="50">
        <f t="shared" si="5"/>
        <v>7322</v>
      </c>
      <c r="F24" s="50"/>
      <c r="G24" s="50"/>
      <c r="H24" s="50"/>
      <c r="I24" s="50"/>
      <c r="J24" s="50"/>
      <c r="K24" s="50"/>
      <c r="L24" s="50"/>
      <c r="M24" s="50"/>
      <c r="N24" s="50"/>
      <c r="O24" s="50"/>
      <c r="P24" s="50"/>
      <c r="Q24" s="50"/>
      <c r="R24" s="50"/>
      <c r="S24" s="50">
        <v>10000</v>
      </c>
      <c r="T24" s="50">
        <v>4623.2</v>
      </c>
      <c r="U24" s="50"/>
      <c r="V24" s="50"/>
      <c r="W24" s="50"/>
      <c r="X24" s="50"/>
      <c r="Y24" s="50"/>
      <c r="Z24" s="50"/>
      <c r="AA24" s="50"/>
      <c r="AB24" s="42"/>
      <c r="AC24" s="42"/>
      <c r="AD24" s="42"/>
      <c r="AE24" s="42"/>
      <c r="AF24" s="42"/>
      <c r="AG24" s="42">
        <v>5234</v>
      </c>
      <c r="AH24" s="42">
        <v>5234</v>
      </c>
      <c r="AI24" s="42">
        <v>2698.8</v>
      </c>
      <c r="AJ24" s="42"/>
      <c r="AK24" s="42"/>
      <c r="AL24" s="42"/>
      <c r="AM24" s="42"/>
      <c r="AN24" s="42"/>
      <c r="AO24" s="42"/>
      <c r="AP24" s="29"/>
      <c r="AQ24" s="29"/>
      <c r="AR24" s="29"/>
      <c r="AS24" s="29"/>
      <c r="AT24" s="29"/>
      <c r="AU24" s="29"/>
    </row>
    <row r="25" spans="1:47" ht="18.75" customHeight="1">
      <c r="A25" s="33">
        <v>19</v>
      </c>
      <c r="B25" s="34" t="s">
        <v>42</v>
      </c>
      <c r="C25" s="50">
        <f t="shared" si="3"/>
        <v>16652.900000000001</v>
      </c>
      <c r="D25" s="50">
        <f t="shared" si="4"/>
        <v>16652.900000000001</v>
      </c>
      <c r="E25" s="50">
        <f t="shared" si="5"/>
        <v>9270.2000000000007</v>
      </c>
      <c r="F25" s="50"/>
      <c r="G25" s="50"/>
      <c r="H25" s="50"/>
      <c r="I25" s="50"/>
      <c r="J25" s="50"/>
      <c r="K25" s="50"/>
      <c r="L25" s="50"/>
      <c r="M25" s="50"/>
      <c r="N25" s="50"/>
      <c r="O25" s="50"/>
      <c r="P25" s="50"/>
      <c r="Q25" s="50"/>
      <c r="R25" s="50"/>
      <c r="S25" s="50"/>
      <c r="T25" s="50"/>
      <c r="U25" s="50"/>
      <c r="V25" s="50"/>
      <c r="W25" s="50"/>
      <c r="X25" s="50"/>
      <c r="Y25" s="50"/>
      <c r="Z25" s="50"/>
      <c r="AA25" s="50">
        <v>2500</v>
      </c>
      <c r="AB25" s="42">
        <v>2500</v>
      </c>
      <c r="AC25" s="42"/>
      <c r="AD25" s="42"/>
      <c r="AE25" s="42"/>
      <c r="AF25" s="42"/>
      <c r="AG25" s="42">
        <v>14139.7</v>
      </c>
      <c r="AH25" s="42">
        <v>14139.7</v>
      </c>
      <c r="AI25" s="42">
        <v>9270.2000000000007</v>
      </c>
      <c r="AJ25" s="42">
        <v>13.2</v>
      </c>
      <c r="AK25" s="42">
        <v>13.2</v>
      </c>
      <c r="AL25" s="42">
        <v>0</v>
      </c>
      <c r="AM25" s="42"/>
      <c r="AN25" s="42"/>
      <c r="AO25" s="42"/>
      <c r="AP25" s="29"/>
      <c r="AQ25" s="29"/>
      <c r="AR25" s="29"/>
      <c r="AS25" s="29"/>
      <c r="AT25" s="29"/>
      <c r="AU25" s="29"/>
    </row>
    <row r="26" spans="1:47" ht="18.75" customHeight="1">
      <c r="A26" s="33">
        <v>20</v>
      </c>
      <c r="B26" s="34" t="s">
        <v>43</v>
      </c>
      <c r="C26" s="50">
        <f t="shared" si="3"/>
        <v>9608.7999999999993</v>
      </c>
      <c r="D26" s="50">
        <f t="shared" si="4"/>
        <v>9608.7999999999993</v>
      </c>
      <c r="E26" s="50">
        <f t="shared" si="5"/>
        <v>6581.3</v>
      </c>
      <c r="F26" s="50"/>
      <c r="G26" s="50"/>
      <c r="H26" s="50"/>
      <c r="I26" s="50"/>
      <c r="J26" s="50"/>
      <c r="K26" s="50"/>
      <c r="L26" s="50"/>
      <c r="M26" s="50"/>
      <c r="N26" s="50"/>
      <c r="O26" s="50"/>
      <c r="P26" s="50"/>
      <c r="Q26" s="50"/>
      <c r="R26" s="50"/>
      <c r="S26" s="50"/>
      <c r="T26" s="50"/>
      <c r="U26" s="50"/>
      <c r="V26" s="50"/>
      <c r="W26" s="50"/>
      <c r="X26" s="50"/>
      <c r="Y26" s="50"/>
      <c r="Z26" s="50"/>
      <c r="AA26" s="50"/>
      <c r="AB26" s="42"/>
      <c r="AC26" s="42"/>
      <c r="AD26" s="42"/>
      <c r="AE26" s="42"/>
      <c r="AF26" s="42"/>
      <c r="AG26" s="42">
        <v>9608.7999999999993</v>
      </c>
      <c r="AH26" s="42">
        <v>9608.7999999999993</v>
      </c>
      <c r="AI26" s="42">
        <v>6581.3</v>
      </c>
      <c r="AJ26" s="42"/>
      <c r="AK26" s="42"/>
      <c r="AL26" s="42"/>
      <c r="AM26" s="42"/>
      <c r="AN26" s="42"/>
      <c r="AO26" s="42"/>
      <c r="AP26" s="29"/>
      <c r="AQ26" s="29"/>
      <c r="AR26" s="29"/>
      <c r="AS26" s="29"/>
      <c r="AT26" s="29"/>
      <c r="AU26" s="29"/>
    </row>
    <row r="27" spans="1:47" ht="18.75" customHeight="1">
      <c r="A27" s="33">
        <v>21</v>
      </c>
      <c r="B27" s="34" t="s">
        <v>44</v>
      </c>
      <c r="C27" s="50">
        <f t="shared" si="3"/>
        <v>9061.9</v>
      </c>
      <c r="D27" s="50">
        <f t="shared" si="4"/>
        <v>9061.9</v>
      </c>
      <c r="E27" s="50">
        <f t="shared" si="5"/>
        <v>4275.6000000000004</v>
      </c>
      <c r="F27" s="50"/>
      <c r="G27" s="50"/>
      <c r="H27" s="50"/>
      <c r="I27" s="50"/>
      <c r="J27" s="50"/>
      <c r="K27" s="50"/>
      <c r="L27" s="50"/>
      <c r="M27" s="50"/>
      <c r="N27" s="50"/>
      <c r="O27" s="50"/>
      <c r="P27" s="50"/>
      <c r="Q27" s="50"/>
      <c r="R27" s="50"/>
      <c r="S27" s="50"/>
      <c r="T27" s="50"/>
      <c r="U27" s="50"/>
      <c r="V27" s="50"/>
      <c r="W27" s="50"/>
      <c r="X27" s="50"/>
      <c r="Y27" s="50"/>
      <c r="Z27" s="50"/>
      <c r="AA27" s="50"/>
      <c r="AB27" s="42"/>
      <c r="AC27" s="42"/>
      <c r="AD27" s="42"/>
      <c r="AE27" s="42"/>
      <c r="AF27" s="42"/>
      <c r="AG27" s="42">
        <v>9061.9</v>
      </c>
      <c r="AH27" s="42">
        <v>9061.9</v>
      </c>
      <c r="AI27" s="42">
        <v>4275.6000000000004</v>
      </c>
      <c r="AJ27" s="42"/>
      <c r="AK27" s="42"/>
      <c r="AL27" s="42"/>
      <c r="AM27" s="42"/>
      <c r="AN27" s="42"/>
      <c r="AO27" s="42"/>
      <c r="AP27" s="29"/>
      <c r="AQ27" s="29"/>
      <c r="AR27" s="29"/>
      <c r="AS27" s="29"/>
      <c r="AT27" s="29"/>
      <c r="AU27" s="29"/>
    </row>
    <row r="28" spans="1:47" ht="29.25" customHeight="1">
      <c r="A28" s="33"/>
      <c r="B28" s="36" t="s">
        <v>129</v>
      </c>
      <c r="C28" s="43">
        <f t="shared" ref="C28:AR28" si="6">SUM(C29:C33)</f>
        <v>583202.60000000009</v>
      </c>
      <c r="D28" s="43">
        <f>SUM(D29:D33)</f>
        <v>832187.4</v>
      </c>
      <c r="E28" s="43">
        <f t="shared" si="6"/>
        <v>269190.09999999998</v>
      </c>
      <c r="F28" s="43">
        <f t="shared" si="6"/>
        <v>0</v>
      </c>
      <c r="G28" s="43">
        <f t="shared" si="6"/>
        <v>0</v>
      </c>
      <c r="H28" s="43">
        <f t="shared" si="6"/>
        <v>0</v>
      </c>
      <c r="I28" s="43">
        <f t="shared" si="6"/>
        <v>321350</v>
      </c>
      <c r="J28" s="43">
        <f t="shared" si="6"/>
        <v>543808.30000000005</v>
      </c>
      <c r="K28" s="43">
        <f t="shared" si="6"/>
        <v>99252.1</v>
      </c>
      <c r="L28" s="43">
        <f t="shared" si="6"/>
        <v>0</v>
      </c>
      <c r="M28" s="43">
        <f t="shared" si="6"/>
        <v>1223.7</v>
      </c>
      <c r="N28" s="43">
        <f t="shared" si="6"/>
        <v>1223.7</v>
      </c>
      <c r="O28" s="43">
        <f t="shared" si="6"/>
        <v>0</v>
      </c>
      <c r="P28" s="43">
        <f t="shared" si="6"/>
        <v>0</v>
      </c>
      <c r="Q28" s="43">
        <f t="shared" si="6"/>
        <v>0</v>
      </c>
      <c r="R28" s="43">
        <f t="shared" si="6"/>
        <v>0</v>
      </c>
      <c r="S28" s="43">
        <f t="shared" si="6"/>
        <v>0</v>
      </c>
      <c r="T28" s="43">
        <f t="shared" si="6"/>
        <v>0</v>
      </c>
      <c r="U28" s="43">
        <f t="shared" si="6"/>
        <v>0</v>
      </c>
      <c r="V28" s="43">
        <f t="shared" si="6"/>
        <v>0</v>
      </c>
      <c r="W28" s="43">
        <f t="shared" si="6"/>
        <v>0</v>
      </c>
      <c r="X28" s="43">
        <f t="shared" si="6"/>
        <v>0</v>
      </c>
      <c r="Y28" s="43">
        <f t="shared" si="6"/>
        <v>12500</v>
      </c>
      <c r="Z28" s="43">
        <f t="shared" si="6"/>
        <v>0</v>
      </c>
      <c r="AA28" s="43">
        <f t="shared" si="6"/>
        <v>0</v>
      </c>
      <c r="AB28" s="43">
        <f t="shared" si="6"/>
        <v>0</v>
      </c>
      <c r="AC28" s="43">
        <f t="shared" si="6"/>
        <v>0</v>
      </c>
      <c r="AD28" s="43">
        <f t="shared" si="6"/>
        <v>0</v>
      </c>
      <c r="AE28" s="43">
        <f t="shared" si="6"/>
        <v>0</v>
      </c>
      <c r="AF28" s="43">
        <f t="shared" si="6"/>
        <v>0</v>
      </c>
      <c r="AG28" s="43">
        <f t="shared" si="6"/>
        <v>259124.09999999998</v>
      </c>
      <c r="AH28" s="43">
        <f t="shared" si="6"/>
        <v>259124.09999999998</v>
      </c>
      <c r="AI28" s="43">
        <f t="shared" si="6"/>
        <v>165668</v>
      </c>
      <c r="AJ28" s="43">
        <f t="shared" si="6"/>
        <v>2728.5</v>
      </c>
      <c r="AK28" s="43">
        <f t="shared" si="6"/>
        <v>2728.5</v>
      </c>
      <c r="AL28" s="43">
        <f t="shared" si="6"/>
        <v>915.4</v>
      </c>
      <c r="AM28" s="43">
        <f t="shared" si="6"/>
        <v>0</v>
      </c>
      <c r="AN28" s="43">
        <f t="shared" si="6"/>
        <v>0</v>
      </c>
      <c r="AO28" s="43">
        <f t="shared" si="6"/>
        <v>0</v>
      </c>
      <c r="AP28" s="43">
        <f t="shared" si="6"/>
        <v>0</v>
      </c>
      <c r="AQ28" s="43">
        <f t="shared" si="6"/>
        <v>2148.1</v>
      </c>
      <c r="AR28" s="43">
        <f t="shared" si="6"/>
        <v>0</v>
      </c>
      <c r="AS28" s="43">
        <f t="shared" ref="AS28:AU28" si="7">SUM(AS29:AS33)</f>
        <v>0</v>
      </c>
      <c r="AT28" s="43">
        <f t="shared" si="7"/>
        <v>10654.7</v>
      </c>
      <c r="AU28" s="43">
        <f t="shared" si="7"/>
        <v>2130.9</v>
      </c>
    </row>
    <row r="29" spans="1:47" ht="18" customHeight="1">
      <c r="A29" s="33">
        <v>22</v>
      </c>
      <c r="B29" s="34" t="s">
        <v>45</v>
      </c>
      <c r="C29" s="50">
        <f t="shared" si="3"/>
        <v>12655.4</v>
      </c>
      <c r="D29" s="50">
        <f t="shared" si="4"/>
        <v>12655.4</v>
      </c>
      <c r="E29" s="50">
        <f t="shared" si="5"/>
        <v>8345</v>
      </c>
      <c r="F29" s="50"/>
      <c r="G29" s="50"/>
      <c r="H29" s="50"/>
      <c r="I29" s="50"/>
      <c r="J29" s="50"/>
      <c r="K29" s="50"/>
      <c r="L29" s="50"/>
      <c r="M29" s="50"/>
      <c r="N29" s="50"/>
      <c r="O29" s="50"/>
      <c r="P29" s="50"/>
      <c r="Q29" s="50"/>
      <c r="R29" s="50"/>
      <c r="S29" s="50"/>
      <c r="T29" s="50"/>
      <c r="U29" s="50"/>
      <c r="V29" s="50"/>
      <c r="W29" s="50"/>
      <c r="X29" s="50"/>
      <c r="Y29" s="50"/>
      <c r="Z29" s="50"/>
      <c r="AA29" s="50"/>
      <c r="AB29" s="42"/>
      <c r="AC29" s="42"/>
      <c r="AD29" s="42"/>
      <c r="AE29" s="42"/>
      <c r="AF29" s="42"/>
      <c r="AG29" s="42">
        <v>12655.4</v>
      </c>
      <c r="AH29" s="42">
        <v>12655.4</v>
      </c>
      <c r="AI29" s="42">
        <v>8345</v>
      </c>
      <c r="AJ29" s="42"/>
      <c r="AK29" s="42"/>
      <c r="AL29" s="42"/>
      <c r="AM29" s="42"/>
      <c r="AN29" s="42"/>
      <c r="AO29" s="42"/>
      <c r="AP29" s="29"/>
      <c r="AQ29" s="29"/>
      <c r="AR29" s="29"/>
      <c r="AS29" s="29"/>
      <c r="AT29" s="29"/>
      <c r="AU29" s="29"/>
    </row>
    <row r="30" spans="1:47" ht="18" customHeight="1">
      <c r="A30" s="33">
        <v>23</v>
      </c>
      <c r="B30" s="34" t="s">
        <v>46</v>
      </c>
      <c r="C30" s="50">
        <f t="shared" si="3"/>
        <v>19938.3</v>
      </c>
      <c r="D30" s="50">
        <f t="shared" si="4"/>
        <v>30593</v>
      </c>
      <c r="E30" s="50">
        <f t="shared" si="5"/>
        <v>15622.5</v>
      </c>
      <c r="F30" s="50"/>
      <c r="G30" s="50"/>
      <c r="H30" s="50"/>
      <c r="I30" s="50"/>
      <c r="J30" s="50"/>
      <c r="K30" s="50"/>
      <c r="L30" s="50"/>
      <c r="M30" s="50"/>
      <c r="N30" s="50"/>
      <c r="O30" s="50"/>
      <c r="P30" s="50"/>
      <c r="Q30" s="50"/>
      <c r="R30" s="50"/>
      <c r="S30" s="50"/>
      <c r="T30" s="50"/>
      <c r="U30" s="50"/>
      <c r="V30" s="50"/>
      <c r="W30" s="50"/>
      <c r="X30" s="50"/>
      <c r="Y30" s="50"/>
      <c r="Z30" s="50"/>
      <c r="AA30" s="50"/>
      <c r="AB30" s="42"/>
      <c r="AC30" s="42"/>
      <c r="AD30" s="42"/>
      <c r="AE30" s="42"/>
      <c r="AF30" s="42"/>
      <c r="AG30" s="42">
        <v>19920.599999999999</v>
      </c>
      <c r="AH30" s="42">
        <v>19920.599999999999</v>
      </c>
      <c r="AI30" s="42">
        <v>13491.6</v>
      </c>
      <c r="AJ30" s="42">
        <v>17.7</v>
      </c>
      <c r="AK30" s="42">
        <v>17.7</v>
      </c>
      <c r="AL30" s="42"/>
      <c r="AM30" s="42"/>
      <c r="AN30" s="42"/>
      <c r="AO30" s="42"/>
      <c r="AP30" s="29"/>
      <c r="AQ30" s="29"/>
      <c r="AR30" s="29"/>
      <c r="AS30" s="29"/>
      <c r="AT30" s="29">
        <v>10654.7</v>
      </c>
      <c r="AU30" s="29">
        <v>2130.9</v>
      </c>
    </row>
    <row r="31" spans="1:47" ht="18" customHeight="1">
      <c r="A31" s="33">
        <v>24</v>
      </c>
      <c r="B31" s="34" t="s">
        <v>47</v>
      </c>
      <c r="C31" s="50">
        <f t="shared" si="3"/>
        <v>106714.7</v>
      </c>
      <c r="D31" s="50">
        <f t="shared" si="4"/>
        <v>194962.8</v>
      </c>
      <c r="E31" s="50">
        <f t="shared" si="5"/>
        <v>75235.8</v>
      </c>
      <c r="F31" s="50"/>
      <c r="G31" s="50"/>
      <c r="H31" s="50"/>
      <c r="I31" s="50">
        <v>62400</v>
      </c>
      <c r="J31" s="50">
        <v>136000</v>
      </c>
      <c r="K31" s="50">
        <v>49029.5</v>
      </c>
      <c r="L31" s="50"/>
      <c r="M31" s="50"/>
      <c r="N31" s="50"/>
      <c r="O31" s="50"/>
      <c r="P31" s="50"/>
      <c r="Q31" s="50"/>
      <c r="R31" s="50"/>
      <c r="S31" s="50"/>
      <c r="T31" s="50"/>
      <c r="U31" s="50"/>
      <c r="V31" s="50"/>
      <c r="W31" s="50"/>
      <c r="X31" s="50"/>
      <c r="Y31" s="50">
        <v>12500</v>
      </c>
      <c r="Z31" s="50"/>
      <c r="AA31" s="50"/>
      <c r="AB31" s="42"/>
      <c r="AC31" s="42"/>
      <c r="AD31" s="42"/>
      <c r="AE31" s="42"/>
      <c r="AF31" s="42"/>
      <c r="AG31" s="42">
        <v>44137.8</v>
      </c>
      <c r="AH31" s="42">
        <v>44137.8</v>
      </c>
      <c r="AI31" s="42">
        <v>26179</v>
      </c>
      <c r="AJ31" s="42">
        <v>176.9</v>
      </c>
      <c r="AK31" s="42">
        <v>176.9</v>
      </c>
      <c r="AL31" s="42">
        <v>27.3</v>
      </c>
      <c r="AM31" s="42"/>
      <c r="AN31" s="42"/>
      <c r="AO31" s="42"/>
      <c r="AP31" s="29"/>
      <c r="AQ31" s="29">
        <v>2148.1</v>
      </c>
      <c r="AR31" s="29">
        <v>0</v>
      </c>
      <c r="AS31" s="29"/>
      <c r="AT31" s="29"/>
      <c r="AU31" s="29"/>
    </row>
    <row r="32" spans="1:47" s="2" customFormat="1" ht="18" customHeight="1">
      <c r="A32" s="33">
        <v>26</v>
      </c>
      <c r="B32" s="34" t="s">
        <v>48</v>
      </c>
      <c r="C32" s="50">
        <f t="shared" si="3"/>
        <v>432957.4</v>
      </c>
      <c r="D32" s="50">
        <f t="shared" si="4"/>
        <v>583039.4</v>
      </c>
      <c r="E32" s="50">
        <f t="shared" si="5"/>
        <v>163004.79999999999</v>
      </c>
      <c r="F32" s="50"/>
      <c r="G32" s="50"/>
      <c r="H32" s="50"/>
      <c r="I32" s="50">
        <v>258950</v>
      </c>
      <c r="J32" s="50">
        <v>407808.3</v>
      </c>
      <c r="K32" s="50">
        <v>50222.6</v>
      </c>
      <c r="L32" s="50"/>
      <c r="M32" s="50">
        <v>1223.7</v>
      </c>
      <c r="N32" s="50">
        <v>1223.7</v>
      </c>
      <c r="O32" s="50"/>
      <c r="P32" s="50"/>
      <c r="Q32" s="50"/>
      <c r="R32" s="50"/>
      <c r="S32" s="50"/>
      <c r="T32" s="50"/>
      <c r="U32" s="50"/>
      <c r="V32" s="50"/>
      <c r="W32" s="50"/>
      <c r="X32" s="50"/>
      <c r="Y32" s="50"/>
      <c r="Z32" s="50"/>
      <c r="AA32" s="50"/>
      <c r="AB32" s="42"/>
      <c r="AC32" s="42"/>
      <c r="AD32" s="42"/>
      <c r="AE32" s="42"/>
      <c r="AF32" s="42"/>
      <c r="AG32" s="42">
        <v>171473.5</v>
      </c>
      <c r="AH32" s="42">
        <v>171473.5</v>
      </c>
      <c r="AI32" s="42">
        <v>110670.39999999999</v>
      </c>
      <c r="AJ32" s="42">
        <v>2533.9</v>
      </c>
      <c r="AK32" s="42">
        <v>2533.9</v>
      </c>
      <c r="AL32" s="42">
        <v>888.1</v>
      </c>
      <c r="AM32" s="42"/>
      <c r="AN32" s="42"/>
      <c r="AO32" s="42"/>
      <c r="AP32" s="29"/>
      <c r="AQ32" s="29"/>
      <c r="AR32" s="29"/>
      <c r="AS32" s="29"/>
      <c r="AT32" s="29"/>
      <c r="AU32" s="29"/>
    </row>
    <row r="33" spans="1:47" ht="18" customHeight="1">
      <c r="A33" s="33">
        <v>25</v>
      </c>
      <c r="B33" s="34" t="s">
        <v>49</v>
      </c>
      <c r="C33" s="50">
        <f t="shared" si="3"/>
        <v>10936.8</v>
      </c>
      <c r="D33" s="50">
        <f t="shared" si="4"/>
        <v>10936.8</v>
      </c>
      <c r="E33" s="50">
        <f t="shared" si="5"/>
        <v>6982</v>
      </c>
      <c r="F33" s="50"/>
      <c r="G33" s="50"/>
      <c r="H33" s="50"/>
      <c r="I33" s="50"/>
      <c r="J33" s="50"/>
      <c r="K33" s="50"/>
      <c r="L33" s="50"/>
      <c r="M33" s="50"/>
      <c r="N33" s="50"/>
      <c r="O33" s="50"/>
      <c r="P33" s="50"/>
      <c r="Q33" s="50"/>
      <c r="R33" s="50"/>
      <c r="S33" s="50"/>
      <c r="T33" s="50"/>
      <c r="U33" s="50"/>
      <c r="V33" s="50"/>
      <c r="W33" s="50"/>
      <c r="X33" s="50"/>
      <c r="Y33" s="50"/>
      <c r="Z33" s="50"/>
      <c r="AA33" s="50"/>
      <c r="AB33" s="42"/>
      <c r="AC33" s="42"/>
      <c r="AD33" s="42"/>
      <c r="AE33" s="42"/>
      <c r="AF33" s="42"/>
      <c r="AG33" s="42">
        <v>10936.8</v>
      </c>
      <c r="AH33" s="42">
        <v>10936.8</v>
      </c>
      <c r="AI33" s="42">
        <v>6982</v>
      </c>
      <c r="AJ33" s="42"/>
      <c r="AK33" s="42"/>
      <c r="AL33" s="42"/>
      <c r="AM33" s="42"/>
      <c r="AN33" s="42"/>
      <c r="AO33" s="42"/>
      <c r="AP33" s="29"/>
      <c r="AQ33" s="29"/>
      <c r="AR33" s="29"/>
      <c r="AS33" s="29"/>
      <c r="AT33" s="29"/>
      <c r="AU33" s="29"/>
    </row>
    <row r="34" spans="1:47" s="41" customFormat="1" ht="30.75" customHeight="1">
      <c r="A34" s="87" t="s">
        <v>133</v>
      </c>
      <c r="B34" s="87"/>
      <c r="C34" s="59">
        <f t="shared" ref="C34" si="8">F34+I34+L34+R34+U34+X34+AA34+AD34+AG34+AJ34+AM34+AP34</f>
        <v>69155</v>
      </c>
      <c r="D34" s="59">
        <f t="shared" ref="D34" si="9">G34+J34+M34+S34+V34+Y34+AB34+AE34+AH34+AK34+AN34+AQ34</f>
        <v>9155</v>
      </c>
      <c r="E34" s="59">
        <f t="shared" ref="E34" si="10">H34+K34+N34+T34+W34+Z34+AC34+AF34+AI34+AL34+AO34+AR34</f>
        <v>0</v>
      </c>
      <c r="F34" s="59">
        <v>3900</v>
      </c>
      <c r="G34" s="59">
        <v>3900</v>
      </c>
      <c r="H34" s="59"/>
      <c r="I34" s="32"/>
      <c r="J34" s="32"/>
      <c r="K34" s="32"/>
      <c r="L34" s="32"/>
      <c r="M34" s="32"/>
      <c r="N34" s="32"/>
      <c r="O34" s="32"/>
      <c r="P34" s="32"/>
      <c r="Q34" s="32"/>
      <c r="R34" s="32">
        <v>10000</v>
      </c>
      <c r="S34" s="32"/>
      <c r="T34" s="32"/>
      <c r="U34" s="32">
        <v>5000</v>
      </c>
      <c r="V34" s="32">
        <v>5000</v>
      </c>
      <c r="W34" s="32"/>
      <c r="X34" s="32">
        <v>50000</v>
      </c>
      <c r="Y34" s="32"/>
      <c r="Z34" s="32"/>
      <c r="AA34" s="32"/>
      <c r="AB34" s="43"/>
      <c r="AC34" s="43"/>
      <c r="AD34" s="43"/>
      <c r="AE34" s="43"/>
      <c r="AF34" s="43"/>
      <c r="AG34" s="43"/>
      <c r="AH34" s="43"/>
      <c r="AI34" s="43"/>
      <c r="AJ34" s="43"/>
      <c r="AK34" s="43"/>
      <c r="AL34" s="43"/>
      <c r="AM34" s="43">
        <v>255</v>
      </c>
      <c r="AN34" s="43">
        <v>255</v>
      </c>
      <c r="AO34" s="43"/>
      <c r="AP34" s="32"/>
      <c r="AQ34" s="32"/>
      <c r="AR34" s="32"/>
      <c r="AS34" s="32"/>
      <c r="AT34" s="32"/>
      <c r="AU34" s="32"/>
    </row>
    <row r="35" spans="1:47" s="9" customFormat="1" ht="26.25" customHeight="1">
      <c r="A35" s="79" t="s">
        <v>50</v>
      </c>
      <c r="B35" s="79"/>
      <c r="C35" s="32">
        <f t="shared" ref="C35:AR35" si="11">SUM(C6+C28+C34)</f>
        <v>993503.8</v>
      </c>
      <c r="D35" s="32">
        <f t="shared" si="11"/>
        <v>1357530.3</v>
      </c>
      <c r="E35" s="32">
        <f t="shared" si="11"/>
        <v>477016.6</v>
      </c>
      <c r="F35" s="32">
        <f t="shared" si="11"/>
        <v>3900</v>
      </c>
      <c r="G35" s="32">
        <f t="shared" si="11"/>
        <v>3900</v>
      </c>
      <c r="H35" s="32">
        <f t="shared" si="11"/>
        <v>0</v>
      </c>
      <c r="I35" s="32">
        <f t="shared" si="11"/>
        <v>340000</v>
      </c>
      <c r="J35" s="32">
        <f t="shared" si="11"/>
        <v>680000</v>
      </c>
      <c r="K35" s="32">
        <f t="shared" si="11"/>
        <v>131727</v>
      </c>
      <c r="L35" s="32">
        <f t="shared" si="11"/>
        <v>0</v>
      </c>
      <c r="M35" s="32">
        <f t="shared" si="11"/>
        <v>1223.7</v>
      </c>
      <c r="N35" s="32">
        <f t="shared" si="11"/>
        <v>1223.7</v>
      </c>
      <c r="O35" s="32">
        <f t="shared" si="11"/>
        <v>50000</v>
      </c>
      <c r="P35" s="32">
        <f t="shared" si="11"/>
        <v>50000</v>
      </c>
      <c r="Q35" s="32">
        <f t="shared" si="11"/>
        <v>3116.3</v>
      </c>
      <c r="R35" s="32">
        <f t="shared" si="11"/>
        <v>10000</v>
      </c>
      <c r="S35" s="32">
        <f t="shared" si="11"/>
        <v>10000</v>
      </c>
      <c r="T35" s="32">
        <f t="shared" si="11"/>
        <v>4623.2</v>
      </c>
      <c r="U35" s="32">
        <f t="shared" si="11"/>
        <v>5000</v>
      </c>
      <c r="V35" s="32">
        <f t="shared" si="11"/>
        <v>5000</v>
      </c>
      <c r="W35" s="32">
        <f t="shared" si="11"/>
        <v>0</v>
      </c>
      <c r="X35" s="32">
        <f t="shared" si="11"/>
        <v>50000</v>
      </c>
      <c r="Y35" s="32">
        <f t="shared" si="11"/>
        <v>50000</v>
      </c>
      <c r="Z35" s="32">
        <f t="shared" si="11"/>
        <v>0</v>
      </c>
      <c r="AA35" s="32">
        <f t="shared" si="11"/>
        <v>2500</v>
      </c>
      <c r="AB35" s="32">
        <f t="shared" si="11"/>
        <v>2500</v>
      </c>
      <c r="AC35" s="32">
        <f t="shared" si="11"/>
        <v>0</v>
      </c>
      <c r="AD35" s="32">
        <f t="shared" si="11"/>
        <v>5000</v>
      </c>
      <c r="AE35" s="32">
        <f t="shared" si="11"/>
        <v>15000</v>
      </c>
      <c r="AF35" s="32">
        <f t="shared" si="11"/>
        <v>5193.7</v>
      </c>
      <c r="AG35" s="32">
        <f t="shared" si="11"/>
        <v>524107.09999999992</v>
      </c>
      <c r="AH35" s="32">
        <f t="shared" si="11"/>
        <v>524107.09999999992</v>
      </c>
      <c r="AI35" s="32">
        <f t="shared" si="11"/>
        <v>328086.40000000002</v>
      </c>
      <c r="AJ35" s="32">
        <f t="shared" si="11"/>
        <v>2741.7</v>
      </c>
      <c r="AK35" s="32">
        <f t="shared" si="11"/>
        <v>2741.7</v>
      </c>
      <c r="AL35" s="32">
        <f t="shared" si="11"/>
        <v>915.4</v>
      </c>
      <c r="AM35" s="32">
        <f t="shared" si="11"/>
        <v>255</v>
      </c>
      <c r="AN35" s="32">
        <f t="shared" si="11"/>
        <v>255</v>
      </c>
      <c r="AO35" s="32">
        <f t="shared" si="11"/>
        <v>0</v>
      </c>
      <c r="AP35" s="32">
        <f t="shared" si="11"/>
        <v>0</v>
      </c>
      <c r="AQ35" s="32">
        <f t="shared" si="11"/>
        <v>2148.1</v>
      </c>
      <c r="AR35" s="32">
        <f t="shared" si="11"/>
        <v>0</v>
      </c>
      <c r="AS35" s="32">
        <f t="shared" ref="AS35:AU35" si="12">SUM(AS6+AS28+AS34)</f>
        <v>0</v>
      </c>
      <c r="AT35" s="32">
        <f t="shared" si="12"/>
        <v>10654.7</v>
      </c>
      <c r="AU35" s="32">
        <f t="shared" si="12"/>
        <v>2130.9</v>
      </c>
    </row>
    <row r="41" spans="1:47">
      <c r="E41" s="2" t="s">
        <v>1</v>
      </c>
    </row>
  </sheetData>
  <mergeCells count="18">
    <mergeCell ref="AS4:AU4"/>
    <mergeCell ref="O4:Q4"/>
    <mergeCell ref="C2:Q2"/>
    <mergeCell ref="AP4:AR4"/>
    <mergeCell ref="A35:B35"/>
    <mergeCell ref="L4:N4"/>
    <mergeCell ref="AA4:AC4"/>
    <mergeCell ref="AJ4:AL4"/>
    <mergeCell ref="AM4:AO4"/>
    <mergeCell ref="A34:B34"/>
    <mergeCell ref="C4:E4"/>
    <mergeCell ref="I4:K4"/>
    <mergeCell ref="AD4:AF4"/>
    <mergeCell ref="F4:H4"/>
    <mergeCell ref="R4:T4"/>
    <mergeCell ref="U4:W4"/>
    <mergeCell ref="X4:Z4"/>
    <mergeCell ref="AG4:AI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2021-08-23T12:06:58Z</cp:lastPrinted>
  <dcterms:created xsi:type="dcterms:W3CDTF">2019-04-18T08:29:34Z</dcterms:created>
  <dcterms:modified xsi:type="dcterms:W3CDTF">2021-08-24T11:08:14Z</dcterms:modified>
</cp:coreProperties>
</file>