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0" windowHeight="11020"/>
  </bookViews>
  <sheets>
    <sheet name="В5" sheetId="3" r:id="rId1"/>
  </sheets>
  <definedNames>
    <definedName name="_xlnm.Print_Titles" localSheetId="0">В5!$2:$2</definedName>
    <definedName name="_xlnm.Print_Area" localSheetId="0">В5!$A$1:$G$80</definedName>
  </definedNames>
  <calcPr calcId="145621"/>
</workbook>
</file>

<file path=xl/calcChain.xml><?xml version="1.0" encoding="utf-8"?>
<calcChain xmlns="http://schemas.openxmlformats.org/spreadsheetml/2006/main">
  <c r="G72" i="3" l="1"/>
  <c r="G73" i="3"/>
  <c r="G74" i="3"/>
  <c r="G76" i="3"/>
  <c r="G70" i="3"/>
  <c r="G69" i="3"/>
  <c r="F77" i="3"/>
  <c r="F75" i="3"/>
  <c r="F71" i="3"/>
  <c r="F66" i="3"/>
  <c r="F60" i="3"/>
  <c r="F52" i="3"/>
  <c r="F49" i="3"/>
  <c r="F39" i="3"/>
  <c r="G36" i="3"/>
  <c r="G37" i="3"/>
  <c r="G38" i="3"/>
  <c r="G40" i="3"/>
  <c r="G41" i="3"/>
  <c r="G42" i="3"/>
  <c r="G43" i="3"/>
  <c r="G44" i="3"/>
  <c r="G45" i="3"/>
  <c r="G46" i="3"/>
  <c r="G47" i="3"/>
  <c r="G48" i="3"/>
  <c r="G50" i="3"/>
  <c r="G51" i="3"/>
  <c r="G53" i="3"/>
  <c r="G54" i="3"/>
  <c r="G55" i="3"/>
  <c r="G56" i="3"/>
  <c r="G57" i="3"/>
  <c r="G58" i="3"/>
  <c r="G59" i="3"/>
  <c r="G61" i="3"/>
  <c r="G62" i="3"/>
  <c r="G63" i="3"/>
  <c r="G64" i="3"/>
  <c r="G65" i="3"/>
  <c r="G67" i="3"/>
  <c r="G68" i="3"/>
  <c r="G21" i="3"/>
  <c r="G23" i="3"/>
  <c r="G24" i="3"/>
  <c r="G25" i="3"/>
  <c r="G26" i="3"/>
  <c r="G27" i="3"/>
  <c r="G28" i="3"/>
  <c r="G29" i="3"/>
  <c r="G31" i="3"/>
  <c r="G32" i="3"/>
  <c r="G33" i="3"/>
  <c r="G34" i="3"/>
  <c r="G7" i="3"/>
  <c r="G8" i="3"/>
  <c r="G9" i="3"/>
  <c r="G12" i="3"/>
  <c r="G14" i="3"/>
  <c r="G16" i="3"/>
  <c r="G17" i="3"/>
  <c r="G18" i="3"/>
  <c r="G19" i="3"/>
  <c r="G5" i="3"/>
  <c r="G6" i="3"/>
  <c r="F35" i="3"/>
  <c r="F30" i="3"/>
  <c r="F20" i="3"/>
  <c r="F15" i="3"/>
  <c r="F13" i="3"/>
  <c r="F4" i="3"/>
  <c r="E5" i="3"/>
  <c r="E6" i="3"/>
  <c r="E7" i="3"/>
  <c r="E8" i="3"/>
  <c r="E9" i="3"/>
  <c r="E10" i="3"/>
  <c r="E11" i="3"/>
  <c r="E12" i="3"/>
  <c r="E14" i="3"/>
  <c r="E16" i="3"/>
  <c r="E17" i="3"/>
  <c r="E18" i="3"/>
  <c r="E19" i="3"/>
  <c r="E21" i="3"/>
  <c r="E22" i="3"/>
  <c r="E23" i="3"/>
  <c r="E24" i="3"/>
  <c r="E25" i="3"/>
  <c r="E26" i="3"/>
  <c r="E27" i="3"/>
  <c r="E28" i="3"/>
  <c r="E29" i="3"/>
  <c r="E31" i="3"/>
  <c r="E32" i="3"/>
  <c r="E33" i="3"/>
  <c r="E34" i="3"/>
  <c r="E36" i="3"/>
  <c r="E37" i="3"/>
  <c r="E38" i="3"/>
  <c r="E40" i="3"/>
  <c r="E41" i="3"/>
  <c r="E42" i="3"/>
  <c r="E43" i="3"/>
  <c r="E44" i="3"/>
  <c r="E45" i="3"/>
  <c r="E46" i="3"/>
  <c r="E47" i="3"/>
  <c r="E48" i="3"/>
  <c r="E50" i="3"/>
  <c r="E51" i="3"/>
  <c r="E53" i="3"/>
  <c r="E54" i="3"/>
  <c r="E55" i="3"/>
  <c r="E56" i="3"/>
  <c r="E57" i="3"/>
  <c r="E58" i="3"/>
  <c r="E59" i="3"/>
  <c r="E61" i="3"/>
  <c r="E62" i="3"/>
  <c r="E63" i="3"/>
  <c r="E64" i="3"/>
  <c r="E65" i="3"/>
  <c r="E67" i="3"/>
  <c r="E68" i="3"/>
  <c r="E69" i="3"/>
  <c r="E70" i="3"/>
  <c r="E72" i="3"/>
  <c r="E73" i="3"/>
  <c r="E74" i="3"/>
  <c r="E76" i="3"/>
  <c r="G39" i="3" l="1"/>
  <c r="G71" i="3"/>
  <c r="G52" i="3"/>
  <c r="F3" i="3"/>
  <c r="D77" i="3"/>
  <c r="D75" i="3"/>
  <c r="D71" i="3"/>
  <c r="D66" i="3"/>
  <c r="E66" i="3" s="1"/>
  <c r="D60" i="3"/>
  <c r="E60" i="3" s="1"/>
  <c r="D52" i="3"/>
  <c r="D49" i="3"/>
  <c r="D39" i="3"/>
  <c r="E39" i="3" s="1"/>
  <c r="D35" i="3"/>
  <c r="D30" i="3"/>
  <c r="D20" i="3"/>
  <c r="D15" i="3"/>
  <c r="D13" i="3"/>
  <c r="D4" i="3"/>
  <c r="C66" i="3"/>
  <c r="C77" i="3"/>
  <c r="C75" i="3"/>
  <c r="C71" i="3"/>
  <c r="C60" i="3"/>
  <c r="C52" i="3"/>
  <c r="C49" i="3"/>
  <c r="C39" i="3"/>
  <c r="C35" i="3"/>
  <c r="C30" i="3"/>
  <c r="C20" i="3"/>
  <c r="C15" i="3"/>
  <c r="C13" i="3"/>
  <c r="C4" i="3"/>
  <c r="E13" i="3" l="1"/>
  <c r="G13" i="3"/>
  <c r="G15" i="3"/>
  <c r="E15" i="3"/>
  <c r="G20" i="3"/>
  <c r="E20" i="3"/>
  <c r="E49" i="3"/>
  <c r="E71" i="3"/>
  <c r="G60" i="3"/>
  <c r="G49" i="3"/>
  <c r="G35" i="3"/>
  <c r="E35" i="3"/>
  <c r="G4" i="3"/>
  <c r="E4" i="3"/>
  <c r="G30" i="3"/>
  <c r="E30" i="3"/>
  <c r="E52" i="3"/>
  <c r="E75" i="3"/>
  <c r="G75" i="3"/>
  <c r="G66" i="3"/>
  <c r="D3" i="3"/>
  <c r="C3" i="3"/>
  <c r="E3" i="3" l="1"/>
  <c r="G3" i="3"/>
</calcChain>
</file>

<file path=xl/sharedStrings.xml><?xml version="1.0" encoding="utf-8"?>
<sst xmlns="http://schemas.openxmlformats.org/spreadsheetml/2006/main" count="142" uniqueCount="142">
  <si>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</si>
  <si>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</si>
  <si>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</si>
  <si>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</si>
  <si>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</si>
  <si>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</si>
  <si>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</si>
  <si>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</si>
  <si>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</si>
  <si>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</si>
  <si>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</si>
  <si>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</si>
  <si>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</si>
  <si>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</si>
  <si>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</si>
  <si>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</si>
  <si>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</si>
  <si>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</si>
  <si>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</si>
  <si>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</si>
  <si>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</si>
  <si>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</si>
  <si>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</si>
  <si>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</si>
  <si>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</si>
  <si>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</si>
  <si>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</si>
  <si>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</si>
  <si>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</si>
  <si>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</si>
  <si>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</si>
  <si>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</si>
  <si>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</si>
  <si>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</si>
  <si>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</si>
  <si>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</si>
  <si>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</si>
  <si>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</si>
  <si>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</si>
  <si>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</si>
  <si>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</si>
  <si>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</si>
  <si>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</si>
  <si>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</si>
  <si>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</si>
  <si>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</si>
  <si>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</si>
  <si>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</si>
  <si>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</si>
  <si>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</si>
  <si>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</si>
  <si>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</si>
  <si>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</si>
  <si>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</si>
  <si>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</si>
  <si>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</si>
  <si>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</si>
  <si>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</si>
  <si>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</si>
  <si>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</si>
  <si>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</si>
  <si>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</si>
  <si>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</si>
  <si>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</si>
  <si>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</si>
  <si>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</si>
  <si>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</si>
  <si>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</si>
  <si>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</si>
  <si>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</si>
  <si>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</si>
  <si>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</si>
  <si>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</si>
  <si>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</si>
  <si>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</si>
  <si>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</si>
  <si>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</si>
  <si>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</si>
  <si>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</si>
  <si>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</si>
  <si>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</si>
  <si>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</si>
  <si>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</si>
  <si>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</si>
  <si>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</si>
  <si>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</si>
  <si>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</si>
  <si>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</si>
  <si>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</si>
  <si>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</si>
  <si>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</si>
  <si>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</si>
  <si>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</si>
  <si>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</si>
  <si>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</si>
  <si>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</si>
  <si>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</si>
  <si>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</si>
  <si>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</si>
  <si>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</si>
  <si>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</si>
  <si>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</si>
  <si>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</si>
  <si>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</si>
  <si>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</si>
  <si>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</si>
  <si>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</si>
  <si>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</si>
  <si>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</si>
  <si>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</si>
  <si>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</si>
  <si>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</si>
  <si>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</si>
  <si>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</si>
  <si>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</si>
  <si>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</si>
  <si>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</si>
  <si>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</si>
  <si>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</si>
  <si>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</si>
  <si>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</si>
  <si>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</si>
  <si>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</si>
  <si>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</si>
  <si>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</si>
  <si>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</si>
  <si>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</si>
  <si>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</si>
  <si>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</si>
  <si>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</si>
  <si>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</si>
  <si>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</si>
  <si>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Сведения об исполнении консолидированного бюджета по расходам в разрезе разделов и подразделов классификации расходов бюджета за I квартал 2021 года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</si>
  <si>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01.04.2021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</si>
  <si>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01.04.2021,</t>
    </r>
    <r>
      <rPr>
        <sz val="9"/>
        <color rgb="FF000000"/>
        <rFont val="Times New Roman"/>
        <family val="1"/>
        <charset val="204"/>
      </rPr>
      <t xml:space="preserve"> тыс. руб.</t>
    </r>
  </si>
  <si>
    <t>0410</t>
  </si>
  <si>
    <t>0402</t>
  </si>
  <si>
    <t>Связь и информатика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</si>
  <si>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01.04.2020,</t>
    </r>
    <r>
      <rPr>
        <sz val="9"/>
        <color rgb="FF000000"/>
        <rFont val="Times New Roman"/>
        <family val="1"/>
        <charset val="204"/>
      </rPr>
      <t xml:space="preserve"> тыс. руб.</t>
    </r>
  </si>
  <si>
    <t>Топливно-энергетический комплекс</t>
  </si>
  <si>
    <t>Гражданская оборона</t>
  </si>
  <si>
    <t xml:space="preserve">Физическая культура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</si>
</sst>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0.0%"/>
    <numFmt numFmtId="166" formatCode="_-* #,##0.0\ _₽_-;\-* #,##0.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1" fontId="7" fillId="0" borderId="6">
      <alignment horizontal="center" vertical="top" shrinkToFit="1"/>
    </xf>
    <xf numFmtId="4" fontId="8" fillId="2" borderId="6">
      <alignment horizontal="right" vertical="top" shrinkToFit="1"/>
    </xf>
    <xf numFmtId="0" fontId="8" fillId="0" borderId="6">
      <alignment vertical="top" wrapText="1"/>
    </xf>
    <xf numFmtId="0" fontId="8" fillId="0" borderId="6">
      <alignment horizontal="left"/>
    </xf>
    <xf numFmtId="4" fontId="8" fillId="3" borderId="6">
      <alignment horizontal="right" vertical="top" shrinkToFit="1"/>
    </xf>
    <xf numFmtId="0" fontId="7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6" fontId="2" fillId="0" borderId="4" xfId="8" applyNumberFormat="1" applyFont="1" applyBorder="1" applyAlignment="1">
      <alignment horizontal="right" vertical="center" wrapText="1"/>
    </xf>
    <xf numFmtId="165" fontId="2" fillId="0" borderId="4" xfId="9" applyNumberFormat="1" applyFont="1" applyBorder="1" applyAlignment="1">
      <alignment horizontal="right" vertical="center" wrapText="1"/>
    </xf>
    <xf numFmtId="165" fontId="3" fillId="0" borderId="4" xfId="9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</cellXfs>
  <cellStyles count="10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  <cellStyle name="Процентный" xfId="9" builtinId="5"/>
    <cellStyle name="Финансовый" xfId="8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view="pageBreakPreview" zoomScale="85" zoomScaleNormal="100" zoomScaleSheetLayoutView="85" workbookViewId="0">
      <selection activeCell="A2" sqref="A2"/>
    </sheetView>
  </sheetViews>
  <sheetFormatPr defaultRowHeight="14.5" x14ac:dyDescent="0.35"/>
  <cols>
    <col min="1" max="1" width="6" customWidth="1"/>
    <col min="2" max="2" width="41.1796875" customWidth="1"/>
    <col min="3" max="3" width="17.1796875" customWidth="1"/>
    <col min="4" max="4" width="16.1796875" customWidth="1"/>
    <col min="5" max="5" width="18.7265625" customWidth="1"/>
    <col min="6" max="6" width="15" customWidth="1"/>
    <col min="7" max="7" width="16.453125" customWidth="1"/>
    <col min="8" max="8" width="5.54296875" customWidth="1"/>
  </cols>
  <sheetData>
    <row r="1" spans="1:7" ht="42.75" customHeight="1" thickBot="1" x14ac:dyDescent="0.4">
      <c r="A1" s="18" t="s">
        <v>132</v>
      </c>
      <c r="B1" s="18"/>
      <c r="C1" s="18"/>
      <c r="D1" s="18"/>
      <c r="E1" s="18"/>
      <c r="F1" s="18"/>
      <c r="G1" s="18"/>
    </row>
    <row r="2" spans="1:7" ht="58" thickBot="1" x14ac:dyDescent="0.4">
      <c r="A2" s="1" t="s">
        <v>0</v>
      </c>
      <c r="B2" s="2" t="s">
        <v>1</v>
      </c>
      <c r="C2" s="3" t="s">
        <v>2</v>
      </c>
      <c r="D2" s="3" t="s">
        <v>134</v>
      </c>
      <c r="E2" s="3" t="s">
        <v>133</v>
      </c>
      <c r="F2" s="3" t="s">
        <v>138</v>
      </c>
      <c r="G2" s="3" t="s">
        <v>3</v>
      </c>
    </row>
    <row r="3" spans="1:7" ht="15" thickBot="1" x14ac:dyDescent="0.4">
      <c r="A3" s="4"/>
      <c r="B3" s="5" t="s">
        <v>4</v>
      </c>
      <c r="C3" s="10">
        <f>C4+C13+C15+C20+C30+C35+C39+C49+C52+C60+C66+C71+C75+C77</f>
        <v>80804961.900000006</v>
      </c>
      <c r="D3" s="10">
        <f>D4+D13+D15+D20+D30+D35+D39+D49+D52+D60+D66+D71+D75+D77</f>
        <v>14931870.9</v>
      </c>
      <c r="E3" s="11">
        <f>D3/C3</f>
        <v>0.18478903459516388</v>
      </c>
      <c r="F3" s="15">
        <f>F4+F13+F15+F20+F30+F35+F39+F49+F52+F60+F71+F66+F75+F77</f>
        <v>11869764.999999998</v>
      </c>
      <c r="G3" s="16">
        <f>D3/F3</f>
        <v>1.2579752758373903</v>
      </c>
    </row>
    <row r="4" spans="1:7" ht="15" thickBot="1" x14ac:dyDescent="0.4">
      <c r="A4" s="8" t="s">
        <v>59</v>
      </c>
      <c r="B4" s="5" t="s">
        <v>106</v>
      </c>
      <c r="C4" s="13">
        <f>SUM(C5:C12)</f>
        <v>5480936.5999999996</v>
      </c>
      <c r="D4" s="13">
        <f>SUM(D5:D12)</f>
        <v>628922.6</v>
      </c>
      <c r="E4" s="11">
        <f t="shared" ref="E4:E67" si="0">D4/C4</f>
        <v>0.1147472860751573</v>
      </c>
      <c r="F4" s="15">
        <f>SUM(F5:F12)</f>
        <v>617225.30000000005</v>
      </c>
      <c r="G4" s="16">
        <f t="shared" ref="G4:G67" si="1">D4/F4</f>
        <v>1.0189514266508517</v>
      </c>
    </row>
    <row r="5" spans="1:7" ht="46.5" thickBot="1" x14ac:dyDescent="0.4">
      <c r="A5" s="9" t="s">
        <v>60</v>
      </c>
      <c r="B5" s="7" t="s">
        <v>5</v>
      </c>
      <c r="C5" s="14">
        <v>120557</v>
      </c>
      <c r="D5" s="14">
        <v>24665.599999999999</v>
      </c>
      <c r="E5" s="12">
        <f t="shared" si="0"/>
        <v>0.20459699561203412</v>
      </c>
      <c r="F5" s="14">
        <v>24723</v>
      </c>
      <c r="G5" s="17">
        <f t="shared" si="1"/>
        <v>0.99767827529021558</v>
      </c>
    </row>
    <row r="6" spans="1:7" ht="46.5" thickBot="1" x14ac:dyDescent="0.4">
      <c r="A6" s="9" t="s">
        <v>61</v>
      </c>
      <c r="B6" s="7" t="s">
        <v>6</v>
      </c>
      <c r="C6" s="14">
        <v>1283590.1000000001</v>
      </c>
      <c r="D6" s="14">
        <v>236089.4</v>
      </c>
      <c r="E6" s="12">
        <f t="shared" si="0"/>
        <v>0.1839289661084173</v>
      </c>
      <c r="F6" s="14">
        <v>237764.5</v>
      </c>
      <c r="G6" s="17">
        <f t="shared" si="1"/>
        <v>0.9929547935036559</v>
      </c>
    </row>
    <row r="7" spans="1:7" ht="15" thickBot="1" x14ac:dyDescent="0.4">
      <c r="A7" s="9" t="s">
        <v>62</v>
      </c>
      <c r="B7" s="7" t="s">
        <v>7</v>
      </c>
      <c r="C7" s="14">
        <v>146009.29999999999</v>
      </c>
      <c r="D7" s="14">
        <v>24661.599999999999</v>
      </c>
      <c r="E7" s="12">
        <f t="shared" si="0"/>
        <v>0.16890430952001004</v>
      </c>
      <c r="F7" s="14">
        <v>25576.400000000001</v>
      </c>
      <c r="G7" s="17">
        <f t="shared" si="1"/>
        <v>0.96423265197604036</v>
      </c>
    </row>
    <row r="8" spans="1:7" ht="35" thickBot="1" x14ac:dyDescent="0.4">
      <c r="A8" s="9" t="s">
        <v>63</v>
      </c>
      <c r="B8" s="7" t="s">
        <v>8</v>
      </c>
      <c r="C8" s="14">
        <v>346077.8</v>
      </c>
      <c r="D8" s="14">
        <v>57431.1</v>
      </c>
      <c r="E8" s="12">
        <f t="shared" si="0"/>
        <v>0.16594852371345403</v>
      </c>
      <c r="F8" s="14">
        <v>56852.7</v>
      </c>
      <c r="G8" s="17">
        <f t="shared" si="1"/>
        <v>1.0101736592985029</v>
      </c>
    </row>
    <row r="9" spans="1:7" ht="15" thickBot="1" x14ac:dyDescent="0.4">
      <c r="A9" s="9" t="s">
        <v>64</v>
      </c>
      <c r="B9" s="7" t="s">
        <v>9</v>
      </c>
      <c r="C9" s="14">
        <v>132408.1</v>
      </c>
      <c r="D9" s="14">
        <v>4304.3999999999996</v>
      </c>
      <c r="E9" s="12">
        <f t="shared" si="0"/>
        <v>3.250858519984804E-2</v>
      </c>
      <c r="F9" s="14">
        <v>3792.8</v>
      </c>
      <c r="G9" s="17">
        <f t="shared" si="1"/>
        <v>1.1348871546087322</v>
      </c>
    </row>
    <row r="10" spans="1:7" ht="15" thickBot="1" x14ac:dyDescent="0.4">
      <c r="A10" s="9" t="s">
        <v>65</v>
      </c>
      <c r="B10" s="7" t="s">
        <v>10</v>
      </c>
      <c r="C10" s="14">
        <v>856946.2</v>
      </c>
      <c r="D10" s="14">
        <v>0</v>
      </c>
      <c r="E10" s="12">
        <f t="shared" si="0"/>
        <v>0</v>
      </c>
      <c r="F10" s="14">
        <v>0</v>
      </c>
      <c r="G10" s="17">
        <v>0</v>
      </c>
    </row>
    <row r="11" spans="1:7" ht="23.5" thickBot="1" x14ac:dyDescent="0.4">
      <c r="A11" s="9" t="s">
        <v>66</v>
      </c>
      <c r="B11" s="7" t="s">
        <v>11</v>
      </c>
      <c r="C11" s="14">
        <v>225</v>
      </c>
      <c r="D11" s="14">
        <v>0</v>
      </c>
      <c r="E11" s="12">
        <f t="shared" si="0"/>
        <v>0</v>
      </c>
      <c r="F11" s="14">
        <v>0</v>
      </c>
      <c r="G11" s="17">
        <v>0</v>
      </c>
    </row>
    <row r="12" spans="1:7" ht="15" thickBot="1" x14ac:dyDescent="0.4">
      <c r="A12" s="9" t="s">
        <v>67</v>
      </c>
      <c r="B12" s="7" t="s">
        <v>12</v>
      </c>
      <c r="C12" s="14">
        <v>2595123.1</v>
      </c>
      <c r="D12" s="14">
        <v>281770.5</v>
      </c>
      <c r="E12" s="12">
        <f t="shared" si="0"/>
        <v>0.1085769303197987</v>
      </c>
      <c r="F12" s="14">
        <v>268515.90000000002</v>
      </c>
      <c r="G12" s="17">
        <f t="shared" si="1"/>
        <v>1.0493624399895871</v>
      </c>
    </row>
    <row r="13" spans="1:7" ht="15" thickBot="1" x14ac:dyDescent="0.4">
      <c r="A13" s="8" t="s">
        <v>68</v>
      </c>
      <c r="B13" s="5" t="s">
        <v>107</v>
      </c>
      <c r="C13" s="13">
        <f>C14</f>
        <v>36598.800000000003</v>
      </c>
      <c r="D13" s="13">
        <f>D14</f>
        <v>6922.6</v>
      </c>
      <c r="E13" s="11">
        <f t="shared" si="0"/>
        <v>0.18914827808562029</v>
      </c>
      <c r="F13" s="13">
        <f>F14</f>
        <v>6654.1</v>
      </c>
      <c r="G13" s="16">
        <f t="shared" si="1"/>
        <v>1.0403510617514014</v>
      </c>
    </row>
    <row r="14" spans="1:7" ht="15" thickBot="1" x14ac:dyDescent="0.4">
      <c r="A14" s="9" t="s">
        <v>69</v>
      </c>
      <c r="B14" s="7" t="s">
        <v>13</v>
      </c>
      <c r="C14" s="14">
        <v>36598.800000000003</v>
      </c>
      <c r="D14" s="14">
        <v>6922.6</v>
      </c>
      <c r="E14" s="12">
        <f t="shared" si="0"/>
        <v>0.18914827808562029</v>
      </c>
      <c r="F14" s="14">
        <v>6654.1</v>
      </c>
      <c r="G14" s="17">
        <f t="shared" si="1"/>
        <v>1.0403510617514014</v>
      </c>
    </row>
    <row r="15" spans="1:7" ht="23.5" thickBot="1" x14ac:dyDescent="0.4">
      <c r="A15" s="8" t="s">
        <v>70</v>
      </c>
      <c r="B15" s="5" t="s">
        <v>108</v>
      </c>
      <c r="C15" s="13">
        <f>SUM(C16:C19)</f>
        <v>578146.6</v>
      </c>
      <c r="D15" s="13">
        <f>SUM(D16:D19)</f>
        <v>72917.399999999994</v>
      </c>
      <c r="E15" s="11">
        <f t="shared" si="0"/>
        <v>0.12612268237848323</v>
      </c>
      <c r="F15" s="13">
        <f>SUM(F16:F19)</f>
        <v>75247.099999999991</v>
      </c>
      <c r="G15" s="16">
        <f t="shared" si="1"/>
        <v>0.96903933839310752</v>
      </c>
    </row>
    <row r="16" spans="1:7" ht="15" thickBot="1" x14ac:dyDescent="0.4">
      <c r="A16" s="9" t="s">
        <v>122</v>
      </c>
      <c r="B16" s="7" t="s">
        <v>125</v>
      </c>
      <c r="C16" s="14">
        <v>86007.9</v>
      </c>
      <c r="D16" s="14">
        <v>17073.099999999999</v>
      </c>
      <c r="E16" s="12">
        <f t="shared" si="0"/>
        <v>0.19850618373428486</v>
      </c>
      <c r="F16" s="14">
        <v>24608.9</v>
      </c>
      <c r="G16" s="17">
        <f t="shared" si="1"/>
        <v>0.6937774544981693</v>
      </c>
    </row>
    <row r="17" spans="1:7" ht="15" thickBot="1" x14ac:dyDescent="0.4">
      <c r="A17" s="9" t="s">
        <v>71</v>
      </c>
      <c r="B17" s="7" t="s">
        <v>140</v>
      </c>
      <c r="C17" s="14">
        <v>125352.7</v>
      </c>
      <c r="D17" s="14">
        <v>19372.400000000001</v>
      </c>
      <c r="E17" s="12">
        <f t="shared" si="0"/>
        <v>0.15454314107314801</v>
      </c>
      <c r="F17" s="14">
        <v>26132.9</v>
      </c>
      <c r="G17" s="17">
        <f t="shared" si="1"/>
        <v>0.74130310834235769</v>
      </c>
    </row>
    <row r="18" spans="1:7" ht="35" thickBot="1" x14ac:dyDescent="0.4">
      <c r="A18" s="9" t="s">
        <v>120</v>
      </c>
      <c r="B18" s="7" t="s">
        <v>14</v>
      </c>
      <c r="C18" s="14">
        <v>315309.5</v>
      </c>
      <c r="D18" s="14">
        <v>34008</v>
      </c>
      <c r="E18" s="12">
        <f t="shared" si="0"/>
        <v>0.10785593202868927</v>
      </c>
      <c r="F18" s="14">
        <v>22003.599999999999</v>
      </c>
      <c r="G18" s="17">
        <f t="shared" si="1"/>
        <v>1.5455652711374503</v>
      </c>
    </row>
    <row r="19" spans="1:7" ht="23.5" thickBot="1" x14ac:dyDescent="0.4">
      <c r="A19" s="9" t="s">
        <v>129</v>
      </c>
      <c r="B19" s="7" t="s">
        <v>128</v>
      </c>
      <c r="C19" s="14">
        <v>51476.5</v>
      </c>
      <c r="D19" s="14">
        <v>2463.9</v>
      </c>
      <c r="E19" s="12">
        <f t="shared" si="0"/>
        <v>4.7864559556302394E-2</v>
      </c>
      <c r="F19" s="14">
        <v>2501.6999999999998</v>
      </c>
      <c r="G19" s="17">
        <f t="shared" si="1"/>
        <v>0.98489027461326306</v>
      </c>
    </row>
    <row r="20" spans="1:7" ht="15" thickBot="1" x14ac:dyDescent="0.4">
      <c r="A20" s="8" t="s">
        <v>72</v>
      </c>
      <c r="B20" s="5" t="s">
        <v>109</v>
      </c>
      <c r="C20" s="13">
        <f>SUM(C21:C29)</f>
        <v>13873595.699999999</v>
      </c>
      <c r="D20" s="13">
        <f>SUM(D21:D29)</f>
        <v>2175308.4000000004</v>
      </c>
      <c r="E20" s="11">
        <f t="shared" si="0"/>
        <v>0.15679485311799884</v>
      </c>
      <c r="F20" s="13">
        <f>SUM(F21:F29)</f>
        <v>1122984</v>
      </c>
      <c r="G20" s="16">
        <f t="shared" si="1"/>
        <v>1.9370787117180657</v>
      </c>
    </row>
    <row r="21" spans="1:7" ht="15" thickBot="1" x14ac:dyDescent="0.4">
      <c r="A21" s="9" t="s">
        <v>73</v>
      </c>
      <c r="B21" s="7" t="s">
        <v>15</v>
      </c>
      <c r="C21" s="14">
        <v>275326.40000000002</v>
      </c>
      <c r="D21" s="14">
        <v>48824.2</v>
      </c>
      <c r="E21" s="12">
        <f t="shared" si="0"/>
        <v>0.17733206841043936</v>
      </c>
      <c r="F21" s="14">
        <v>47738.8</v>
      </c>
      <c r="G21" s="17">
        <f t="shared" si="1"/>
        <v>1.022736222946534</v>
      </c>
    </row>
    <row r="22" spans="1:7" ht="15" thickBot="1" x14ac:dyDescent="0.4">
      <c r="A22" s="9" t="s">
        <v>136</v>
      </c>
      <c r="B22" s="7" t="s">
        <v>139</v>
      </c>
      <c r="C22" s="14">
        <v>88575</v>
      </c>
      <c r="D22" s="14">
        <v>0</v>
      </c>
      <c r="E22" s="12">
        <f t="shared" si="0"/>
        <v>0</v>
      </c>
      <c r="F22" s="14">
        <v>0</v>
      </c>
      <c r="G22" s="17">
        <v>0</v>
      </c>
    </row>
    <row r="23" spans="1:7" ht="15" thickBot="1" x14ac:dyDescent="0.4">
      <c r="A23" s="9" t="s">
        <v>74</v>
      </c>
      <c r="B23" s="7" t="s">
        <v>16</v>
      </c>
      <c r="C23" s="14">
        <v>2564156.7000000002</v>
      </c>
      <c r="D23" s="14">
        <v>360823.5</v>
      </c>
      <c r="E23" s="12">
        <f t="shared" si="0"/>
        <v>0.14071819401676972</v>
      </c>
      <c r="F23" s="14">
        <v>418278.1</v>
      </c>
      <c r="G23" s="17">
        <f t="shared" si="1"/>
        <v>0.86264019082041354</v>
      </c>
    </row>
    <row r="24" spans="1:7" ht="15" thickBot="1" x14ac:dyDescent="0.4">
      <c r="A24" s="9" t="s">
        <v>121</v>
      </c>
      <c r="B24" s="7" t="s">
        <v>17</v>
      </c>
      <c r="C24" s="14">
        <v>64497.1</v>
      </c>
      <c r="D24" s="14">
        <v>1245.5999999999999</v>
      </c>
      <c r="E24" s="12">
        <f t="shared" si="0"/>
        <v>1.9312496220760311E-2</v>
      </c>
      <c r="F24" s="14">
        <v>2670</v>
      </c>
      <c r="G24" s="17">
        <f t="shared" si="1"/>
        <v>0.46651685393258424</v>
      </c>
    </row>
    <row r="25" spans="1:7" ht="15" thickBot="1" x14ac:dyDescent="0.4">
      <c r="A25" s="9" t="s">
        <v>75</v>
      </c>
      <c r="B25" s="7" t="s">
        <v>18</v>
      </c>
      <c r="C25" s="14">
        <v>147759.5</v>
      </c>
      <c r="D25" s="14">
        <v>22553.7</v>
      </c>
      <c r="E25" s="12">
        <f t="shared" si="0"/>
        <v>0.1526379014547288</v>
      </c>
      <c r="F25" s="14">
        <v>31293.1</v>
      </c>
      <c r="G25" s="17">
        <f t="shared" si="1"/>
        <v>0.72072437693932534</v>
      </c>
    </row>
    <row r="26" spans="1:7" ht="15" thickBot="1" x14ac:dyDescent="0.4">
      <c r="A26" s="9" t="s">
        <v>76</v>
      </c>
      <c r="B26" s="7" t="s">
        <v>19</v>
      </c>
      <c r="C26" s="14">
        <v>1358523.8</v>
      </c>
      <c r="D26" s="14">
        <v>1079154.3</v>
      </c>
      <c r="E26" s="12">
        <f t="shared" si="0"/>
        <v>0.79435803774655989</v>
      </c>
      <c r="F26" s="14">
        <v>53094.400000000001</v>
      </c>
      <c r="G26" s="17">
        <f t="shared" si="1"/>
        <v>20.325200021094503</v>
      </c>
    </row>
    <row r="27" spans="1:7" ht="15" thickBot="1" x14ac:dyDescent="0.4">
      <c r="A27" s="9" t="s">
        <v>77</v>
      </c>
      <c r="B27" s="7" t="s">
        <v>20</v>
      </c>
      <c r="C27" s="14">
        <v>6714590.9000000004</v>
      </c>
      <c r="D27" s="14">
        <v>619418.4</v>
      </c>
      <c r="E27" s="12">
        <f t="shared" si="0"/>
        <v>9.2249611216075722E-2</v>
      </c>
      <c r="F27" s="14">
        <v>416928.3</v>
      </c>
      <c r="G27" s="17">
        <f t="shared" si="1"/>
        <v>1.4856712772915632</v>
      </c>
    </row>
    <row r="28" spans="1:7" ht="15" thickBot="1" x14ac:dyDescent="0.4">
      <c r="A28" s="9" t="s">
        <v>135</v>
      </c>
      <c r="B28" s="7" t="s">
        <v>137</v>
      </c>
      <c r="C28" s="14">
        <v>17497.2</v>
      </c>
      <c r="D28" s="14">
        <v>0</v>
      </c>
      <c r="E28" s="12">
        <f t="shared" si="0"/>
        <v>0</v>
      </c>
      <c r="F28" s="14">
        <v>3459</v>
      </c>
      <c r="G28" s="17">
        <f t="shared" si="1"/>
        <v>0</v>
      </c>
    </row>
    <row r="29" spans="1:7" ht="15" thickBot="1" x14ac:dyDescent="0.4">
      <c r="A29" s="9" t="s">
        <v>78</v>
      </c>
      <c r="B29" s="7" t="s">
        <v>21</v>
      </c>
      <c r="C29" s="14">
        <v>2642669.1</v>
      </c>
      <c r="D29" s="14">
        <v>43288.7</v>
      </c>
      <c r="E29" s="12">
        <f t="shared" si="0"/>
        <v>1.638067361517187E-2</v>
      </c>
      <c r="F29" s="14">
        <v>149522.29999999999</v>
      </c>
      <c r="G29" s="17">
        <f t="shared" si="1"/>
        <v>0.28951333680661678</v>
      </c>
    </row>
    <row r="30" spans="1:7" ht="15" thickBot="1" x14ac:dyDescent="0.4">
      <c r="A30" s="8" t="s">
        <v>79</v>
      </c>
      <c r="B30" s="5" t="s">
        <v>110</v>
      </c>
      <c r="C30" s="13">
        <f>SUM(C31:C34)</f>
        <v>5164588.4000000004</v>
      </c>
      <c r="D30" s="13">
        <f>SUM(D31:D34)</f>
        <v>272120.19999999995</v>
      </c>
      <c r="E30" s="11">
        <f t="shared" si="0"/>
        <v>5.268961995112717E-2</v>
      </c>
      <c r="F30" s="13">
        <f>SUM(F31:F34)</f>
        <v>247130.9</v>
      </c>
      <c r="G30" s="16">
        <f t="shared" si="1"/>
        <v>1.101117666791162</v>
      </c>
    </row>
    <row r="31" spans="1:7" ht="15" thickBot="1" x14ac:dyDescent="0.4">
      <c r="A31" s="9" t="s">
        <v>80</v>
      </c>
      <c r="B31" s="7" t="s">
        <v>22</v>
      </c>
      <c r="C31" s="14">
        <v>377852.5</v>
      </c>
      <c r="D31" s="14">
        <v>23997.1</v>
      </c>
      <c r="E31" s="12">
        <f t="shared" si="0"/>
        <v>6.3509173553172205E-2</v>
      </c>
      <c r="F31" s="14">
        <v>41233.5</v>
      </c>
      <c r="G31" s="17">
        <f t="shared" si="1"/>
        <v>0.58198067105630125</v>
      </c>
    </row>
    <row r="32" spans="1:7" ht="15" thickBot="1" x14ac:dyDescent="0.4">
      <c r="A32" s="9" t="s">
        <v>81</v>
      </c>
      <c r="B32" s="7" t="s">
        <v>23</v>
      </c>
      <c r="C32" s="14">
        <v>1794481.7</v>
      </c>
      <c r="D32" s="14">
        <v>24893.7</v>
      </c>
      <c r="E32" s="12">
        <f t="shared" si="0"/>
        <v>1.3872362142227476E-2</v>
      </c>
      <c r="F32" s="14">
        <v>12550.3</v>
      </c>
      <c r="G32" s="17">
        <f t="shared" si="1"/>
        <v>1.9835143383026703</v>
      </c>
    </row>
    <row r="33" spans="1:7" ht="15" thickBot="1" x14ac:dyDescent="0.4">
      <c r="A33" s="9" t="s">
        <v>82</v>
      </c>
      <c r="B33" s="7" t="s">
        <v>24</v>
      </c>
      <c r="C33" s="14">
        <v>2621169.5</v>
      </c>
      <c r="D33" s="14">
        <v>177915.3</v>
      </c>
      <c r="E33" s="12">
        <f t="shared" si="0"/>
        <v>6.7876304832632905E-2</v>
      </c>
      <c r="F33" s="14">
        <v>149415.20000000001</v>
      </c>
      <c r="G33" s="17">
        <f t="shared" si="1"/>
        <v>1.1907443151700763</v>
      </c>
    </row>
    <row r="34" spans="1:7" ht="23.5" thickBot="1" x14ac:dyDescent="0.4">
      <c r="A34" s="9" t="s">
        <v>83</v>
      </c>
      <c r="B34" s="7" t="s">
        <v>25</v>
      </c>
      <c r="C34" s="14">
        <v>371084.7</v>
      </c>
      <c r="D34" s="14">
        <v>45314.1</v>
      </c>
      <c r="E34" s="12">
        <f t="shared" si="0"/>
        <v>0.12211255274065462</v>
      </c>
      <c r="F34" s="14">
        <v>43931.9</v>
      </c>
      <c r="G34" s="17">
        <f t="shared" si="1"/>
        <v>1.0314623314721192</v>
      </c>
    </row>
    <row r="35" spans="1:7" ht="15" thickBot="1" x14ac:dyDescent="0.4">
      <c r="A35" s="8" t="s">
        <v>84</v>
      </c>
      <c r="B35" s="5" t="s">
        <v>111</v>
      </c>
      <c r="C35" s="13">
        <f>SUM(C36:C38)</f>
        <v>872896.7</v>
      </c>
      <c r="D35" s="13">
        <f>SUM(D36:D38)</f>
        <v>34327.9</v>
      </c>
      <c r="E35" s="11">
        <f t="shared" si="0"/>
        <v>3.9326417432898997E-2</v>
      </c>
      <c r="F35" s="13">
        <f>F36+F37+F38</f>
        <v>61193.999999999993</v>
      </c>
      <c r="G35" s="16">
        <f t="shared" si="1"/>
        <v>0.56096839559433942</v>
      </c>
    </row>
    <row r="36" spans="1:7" ht="15" thickBot="1" x14ac:dyDescent="0.4">
      <c r="A36" s="9" t="s">
        <v>130</v>
      </c>
      <c r="B36" s="7" t="s">
        <v>131</v>
      </c>
      <c r="C36" s="14">
        <v>323275.5</v>
      </c>
      <c r="D36" s="14">
        <v>83.1</v>
      </c>
      <c r="E36" s="12">
        <f t="shared" si="0"/>
        <v>2.5705628790304242E-4</v>
      </c>
      <c r="F36" s="14">
        <v>48260.7</v>
      </c>
      <c r="G36" s="17">
        <f t="shared" si="1"/>
        <v>1.7218979418035794E-3</v>
      </c>
    </row>
    <row r="37" spans="1:7" ht="23.5" thickBot="1" x14ac:dyDescent="0.4">
      <c r="A37" s="9" t="s">
        <v>85</v>
      </c>
      <c r="B37" s="7" t="s">
        <v>26</v>
      </c>
      <c r="C37" s="14">
        <v>32698.7</v>
      </c>
      <c r="D37" s="14">
        <v>6504</v>
      </c>
      <c r="E37" s="12">
        <f t="shared" si="0"/>
        <v>0.19890699018615418</v>
      </c>
      <c r="F37" s="14">
        <v>5285.1</v>
      </c>
      <c r="G37" s="17">
        <f t="shared" si="1"/>
        <v>1.2306295055911902</v>
      </c>
    </row>
    <row r="38" spans="1:7" ht="15" thickBot="1" x14ac:dyDescent="0.4">
      <c r="A38" s="9" t="s">
        <v>86</v>
      </c>
      <c r="B38" s="7" t="s">
        <v>27</v>
      </c>
      <c r="C38" s="14">
        <v>516922.5</v>
      </c>
      <c r="D38" s="14">
        <v>27740.799999999999</v>
      </c>
      <c r="E38" s="12">
        <f t="shared" si="0"/>
        <v>5.3665297989543885E-2</v>
      </c>
      <c r="F38" s="14">
        <v>7648.2</v>
      </c>
      <c r="G38" s="17">
        <f t="shared" si="1"/>
        <v>3.6271018017311261</v>
      </c>
    </row>
    <row r="39" spans="1:7" ht="15" thickBot="1" x14ac:dyDescent="0.4">
      <c r="A39" s="8" t="s">
        <v>87</v>
      </c>
      <c r="B39" s="5" t="s">
        <v>112</v>
      </c>
      <c r="C39" s="13">
        <f>SUM(C40:C48)</f>
        <v>23352986.000000004</v>
      </c>
      <c r="D39" s="13">
        <f>SUM(D40:D48)</f>
        <v>4707376.8</v>
      </c>
      <c r="E39" s="11">
        <f t="shared" si="0"/>
        <v>0.2015749420652245</v>
      </c>
      <c r="F39" s="13">
        <f>SUM(F40:F48)</f>
        <v>4244135.8999999994</v>
      </c>
      <c r="G39" s="16">
        <f t="shared" si="1"/>
        <v>1.1091484605853457</v>
      </c>
    </row>
    <row r="40" spans="1:7" ht="15" thickBot="1" x14ac:dyDescent="0.4">
      <c r="A40" s="9" t="s">
        <v>88</v>
      </c>
      <c r="B40" s="7" t="s">
        <v>28</v>
      </c>
      <c r="C40" s="14">
        <v>7134956.2000000002</v>
      </c>
      <c r="D40" s="14">
        <v>1434296.8</v>
      </c>
      <c r="E40" s="12">
        <f t="shared" si="0"/>
        <v>0.20102391098070091</v>
      </c>
      <c r="F40" s="14">
        <v>1214829.1000000001</v>
      </c>
      <c r="G40" s="17">
        <f t="shared" si="1"/>
        <v>1.1806572628199308</v>
      </c>
    </row>
    <row r="41" spans="1:7" ht="15" thickBot="1" x14ac:dyDescent="0.4">
      <c r="A41" s="9" t="s">
        <v>89</v>
      </c>
      <c r="B41" s="7" t="s">
        <v>29</v>
      </c>
      <c r="C41" s="14">
        <v>12782519.6</v>
      </c>
      <c r="D41" s="14">
        <v>2541641.5</v>
      </c>
      <c r="E41" s="12">
        <f t="shared" si="0"/>
        <v>0.19883728556927072</v>
      </c>
      <c r="F41" s="14">
        <v>2217950.9</v>
      </c>
      <c r="G41" s="17">
        <f t="shared" si="1"/>
        <v>1.1459412830103679</v>
      </c>
    </row>
    <row r="42" spans="1:7" ht="15" thickBot="1" x14ac:dyDescent="0.4">
      <c r="A42" s="9" t="s">
        <v>90</v>
      </c>
      <c r="B42" s="7" t="s">
        <v>30</v>
      </c>
      <c r="C42" s="14">
        <v>1189098.5</v>
      </c>
      <c r="D42" s="14">
        <v>252766.2</v>
      </c>
      <c r="E42" s="12">
        <f t="shared" si="0"/>
        <v>0.21256960630258975</v>
      </c>
      <c r="F42" s="14">
        <v>261913.4</v>
      </c>
      <c r="G42" s="17">
        <f t="shared" si="1"/>
        <v>0.96507547914692415</v>
      </c>
    </row>
    <row r="43" spans="1:7" ht="15" thickBot="1" x14ac:dyDescent="0.4">
      <c r="A43" s="9" t="s">
        <v>91</v>
      </c>
      <c r="B43" s="7" t="s">
        <v>31</v>
      </c>
      <c r="C43" s="14">
        <v>1457052.7</v>
      </c>
      <c r="D43" s="14">
        <v>347183.9</v>
      </c>
      <c r="E43" s="12">
        <f t="shared" si="0"/>
        <v>0.23827820366415026</v>
      </c>
      <c r="F43" s="14">
        <v>408263.6</v>
      </c>
      <c r="G43" s="17">
        <f t="shared" si="1"/>
        <v>0.85039151175857963</v>
      </c>
    </row>
    <row r="44" spans="1:7" ht="23.5" thickBot="1" x14ac:dyDescent="0.4">
      <c r="A44" s="9" t="s">
        <v>92</v>
      </c>
      <c r="B44" s="7" t="s">
        <v>32</v>
      </c>
      <c r="C44" s="14">
        <v>98767.3</v>
      </c>
      <c r="D44" s="14">
        <v>18838</v>
      </c>
      <c r="E44" s="12">
        <f t="shared" si="0"/>
        <v>0.19073114279726183</v>
      </c>
      <c r="F44" s="14">
        <v>21172.9</v>
      </c>
      <c r="G44" s="17">
        <f t="shared" si="1"/>
        <v>0.889722239277567</v>
      </c>
    </row>
    <row r="45" spans="1:7" ht="15" thickBot="1" x14ac:dyDescent="0.4">
      <c r="A45" s="9" t="s">
        <v>93</v>
      </c>
      <c r="B45" s="7" t="s">
        <v>33</v>
      </c>
      <c r="C45" s="14">
        <v>66931.100000000006</v>
      </c>
      <c r="D45" s="14">
        <v>15501</v>
      </c>
      <c r="E45" s="12">
        <f t="shared" si="0"/>
        <v>0.23159637298654884</v>
      </c>
      <c r="F45" s="14">
        <v>12720</v>
      </c>
      <c r="G45" s="17">
        <f t="shared" si="1"/>
        <v>1.2186320754716982</v>
      </c>
    </row>
    <row r="46" spans="1:7" ht="15" thickBot="1" x14ac:dyDescent="0.4">
      <c r="A46" s="9" t="s">
        <v>94</v>
      </c>
      <c r="B46" s="7" t="s">
        <v>34</v>
      </c>
      <c r="C46" s="14">
        <v>172748.3</v>
      </c>
      <c r="D46" s="14">
        <v>17711.3</v>
      </c>
      <c r="E46" s="12">
        <f t="shared" si="0"/>
        <v>0.10252662399572095</v>
      </c>
      <c r="F46" s="14">
        <v>9757.9</v>
      </c>
      <c r="G46" s="17">
        <f t="shared" si="1"/>
        <v>1.8150729152789022</v>
      </c>
    </row>
    <row r="47" spans="1:7" ht="23.5" thickBot="1" x14ac:dyDescent="0.4">
      <c r="A47" s="9" t="s">
        <v>123</v>
      </c>
      <c r="B47" s="7" t="s">
        <v>126</v>
      </c>
      <c r="C47" s="14">
        <v>45432.5</v>
      </c>
      <c r="D47" s="14">
        <v>10500</v>
      </c>
      <c r="E47" s="12">
        <f t="shared" si="0"/>
        <v>0.23111208936334121</v>
      </c>
      <c r="F47" s="14">
        <v>13728.5</v>
      </c>
      <c r="G47" s="17">
        <f t="shared" si="1"/>
        <v>0.76483228320646834</v>
      </c>
    </row>
    <row r="48" spans="1:7" ht="15" thickBot="1" x14ac:dyDescent="0.4">
      <c r="A48" s="9" t="s">
        <v>95</v>
      </c>
      <c r="B48" s="7" t="s">
        <v>35</v>
      </c>
      <c r="C48" s="14">
        <v>405479.8</v>
      </c>
      <c r="D48" s="14">
        <v>68938.100000000006</v>
      </c>
      <c r="E48" s="12">
        <f t="shared" si="0"/>
        <v>0.17001611424292901</v>
      </c>
      <c r="F48" s="14">
        <v>83799.600000000006</v>
      </c>
      <c r="G48" s="17">
        <f t="shared" si="1"/>
        <v>0.82265428474598923</v>
      </c>
    </row>
    <row r="49" spans="1:7" ht="15" thickBot="1" x14ac:dyDescent="0.4">
      <c r="A49" s="8" t="s">
        <v>96</v>
      </c>
      <c r="B49" s="5" t="s">
        <v>113</v>
      </c>
      <c r="C49" s="13">
        <f>SUM(C50:C51)</f>
        <v>2499338.0999999996</v>
      </c>
      <c r="D49" s="13">
        <f>SUM(D50:D51)</f>
        <v>446710.8</v>
      </c>
      <c r="E49" s="11">
        <f t="shared" si="0"/>
        <v>0.17873164098926833</v>
      </c>
      <c r="F49" s="13">
        <f>F50+F51</f>
        <v>499774.30000000005</v>
      </c>
      <c r="G49" s="16">
        <f t="shared" si="1"/>
        <v>0.89382507263778854</v>
      </c>
    </row>
    <row r="50" spans="1:7" ht="15" thickBot="1" x14ac:dyDescent="0.4">
      <c r="A50" s="9" t="s">
        <v>97</v>
      </c>
      <c r="B50" s="7" t="s">
        <v>36</v>
      </c>
      <c r="C50" s="14">
        <v>2326473.2999999998</v>
      </c>
      <c r="D50" s="14">
        <v>413114.6</v>
      </c>
      <c r="E50" s="12">
        <f t="shared" si="0"/>
        <v>0.17757117608012093</v>
      </c>
      <c r="F50" s="14">
        <v>454865.4</v>
      </c>
      <c r="G50" s="17">
        <f t="shared" si="1"/>
        <v>0.90821284714115413</v>
      </c>
    </row>
    <row r="51" spans="1:7" ht="15" thickBot="1" x14ac:dyDescent="0.4">
      <c r="A51" s="9" t="s">
        <v>98</v>
      </c>
      <c r="B51" s="7" t="s">
        <v>37</v>
      </c>
      <c r="C51" s="14">
        <v>172864.8</v>
      </c>
      <c r="D51" s="14">
        <v>33596.199999999997</v>
      </c>
      <c r="E51" s="12">
        <f t="shared" si="0"/>
        <v>0.19434957261397345</v>
      </c>
      <c r="F51" s="14">
        <v>44908.9</v>
      </c>
      <c r="G51" s="17">
        <f t="shared" si="1"/>
        <v>0.74809670243537463</v>
      </c>
    </row>
    <row r="52" spans="1:7" ht="15" thickBot="1" x14ac:dyDescent="0.4">
      <c r="A52" s="8" t="s">
        <v>99</v>
      </c>
      <c r="B52" s="5" t="s">
        <v>114</v>
      </c>
      <c r="C52" s="13">
        <f>SUM(C53:C59)</f>
        <v>7180800.4000000004</v>
      </c>
      <c r="D52" s="13">
        <f>SUM(D53:D59)</f>
        <v>1221947.3</v>
      </c>
      <c r="E52" s="11">
        <f t="shared" si="0"/>
        <v>0.17016867646119227</v>
      </c>
      <c r="F52" s="13">
        <f>SUM(F53:F59)</f>
        <v>1384802.2</v>
      </c>
      <c r="G52" s="16">
        <f t="shared" si="1"/>
        <v>0.8823984392861306</v>
      </c>
    </row>
    <row r="53" spans="1:7" ht="15" thickBot="1" x14ac:dyDescent="0.4">
      <c r="A53" s="9" t="s">
        <v>100</v>
      </c>
      <c r="B53" s="7" t="s">
        <v>38</v>
      </c>
      <c r="C53" s="14">
        <v>2779880.9</v>
      </c>
      <c r="D53" s="14">
        <v>741426.7</v>
      </c>
      <c r="E53" s="12">
        <f t="shared" si="0"/>
        <v>0.26671167818736408</v>
      </c>
      <c r="F53" s="14">
        <v>517915.1</v>
      </c>
      <c r="G53" s="17">
        <f t="shared" si="1"/>
        <v>1.4315603078574075</v>
      </c>
    </row>
    <row r="54" spans="1:7" ht="15" thickBot="1" x14ac:dyDescent="0.4">
      <c r="A54" s="9" t="s">
        <v>101</v>
      </c>
      <c r="B54" s="7" t="s">
        <v>39</v>
      </c>
      <c r="C54" s="14">
        <v>1817128.6</v>
      </c>
      <c r="D54" s="14">
        <v>259039.8</v>
      </c>
      <c r="E54" s="12">
        <f t="shared" si="0"/>
        <v>0.14255446752640399</v>
      </c>
      <c r="F54" s="14">
        <v>243027.4</v>
      </c>
      <c r="G54" s="17">
        <f t="shared" si="1"/>
        <v>1.0658872209471031</v>
      </c>
    </row>
    <row r="55" spans="1:7" ht="23.5" thickBot="1" x14ac:dyDescent="0.4">
      <c r="A55" s="9" t="s">
        <v>124</v>
      </c>
      <c r="B55" s="7" t="s">
        <v>127</v>
      </c>
      <c r="C55" s="14">
        <v>24273.200000000001</v>
      </c>
      <c r="D55" s="14">
        <v>6068.3</v>
      </c>
      <c r="E55" s="12">
        <f t="shared" si="0"/>
        <v>0.25</v>
      </c>
      <c r="F55" s="14">
        <v>5893.4</v>
      </c>
      <c r="G55" s="17">
        <f t="shared" si="1"/>
        <v>1.029677266094275</v>
      </c>
    </row>
    <row r="56" spans="1:7" ht="15" thickBot="1" x14ac:dyDescent="0.4">
      <c r="A56" s="9" t="s">
        <v>102</v>
      </c>
      <c r="B56" s="7" t="s">
        <v>40</v>
      </c>
      <c r="C56" s="14">
        <v>133149.4</v>
      </c>
      <c r="D56" s="14">
        <v>69974.899999999994</v>
      </c>
      <c r="E56" s="12">
        <f t="shared" si="0"/>
        <v>0.52553672791616035</v>
      </c>
      <c r="F56" s="14">
        <v>5560.9</v>
      </c>
      <c r="G56" s="17">
        <f t="shared" si="1"/>
        <v>12.58337679152655</v>
      </c>
    </row>
    <row r="57" spans="1:7" ht="15" thickBot="1" x14ac:dyDescent="0.4">
      <c r="A57" s="9" t="s">
        <v>103</v>
      </c>
      <c r="B57" s="7" t="s">
        <v>41</v>
      </c>
      <c r="C57" s="14">
        <v>111088.3</v>
      </c>
      <c r="D57" s="14">
        <v>24579.8</v>
      </c>
      <c r="E57" s="12">
        <f t="shared" si="0"/>
        <v>0.22126362542229919</v>
      </c>
      <c r="F57" s="14">
        <v>23472.2</v>
      </c>
      <c r="G57" s="17">
        <f t="shared" si="1"/>
        <v>1.0471877369824729</v>
      </c>
    </row>
    <row r="58" spans="1:7" ht="23.5" thickBot="1" x14ac:dyDescent="0.4">
      <c r="A58" s="9" t="s">
        <v>104</v>
      </c>
      <c r="B58" s="7" t="s">
        <v>42</v>
      </c>
      <c r="C58" s="14">
        <v>71650.8</v>
      </c>
      <c r="D58" s="14">
        <v>17912.7</v>
      </c>
      <c r="E58" s="12">
        <f t="shared" si="0"/>
        <v>0.25</v>
      </c>
      <c r="F58" s="14">
        <v>17621.099999999999</v>
      </c>
      <c r="G58" s="17">
        <f t="shared" si="1"/>
        <v>1.0165483426119823</v>
      </c>
    </row>
    <row r="59" spans="1:7" ht="15" thickBot="1" x14ac:dyDescent="0.4">
      <c r="A59" s="9" t="s">
        <v>105</v>
      </c>
      <c r="B59" s="7" t="s">
        <v>43</v>
      </c>
      <c r="C59" s="14">
        <v>2243629.2000000002</v>
      </c>
      <c r="D59" s="14">
        <v>102945.1</v>
      </c>
      <c r="E59" s="12">
        <f t="shared" si="0"/>
        <v>4.5883294797553889E-2</v>
      </c>
      <c r="F59" s="14">
        <v>571312.1</v>
      </c>
      <c r="G59" s="17">
        <f t="shared" si="1"/>
        <v>0.18019065235971723</v>
      </c>
    </row>
    <row r="60" spans="1:7" ht="15" thickBot="1" x14ac:dyDescent="0.4">
      <c r="A60" s="4">
        <v>1000</v>
      </c>
      <c r="B60" s="5" t="s">
        <v>115</v>
      </c>
      <c r="C60" s="13">
        <f>SUM(C61:C65)</f>
        <v>19394162.100000001</v>
      </c>
      <c r="D60" s="13">
        <f>SUM(D61:D65)</f>
        <v>4885175.5</v>
      </c>
      <c r="E60" s="11">
        <f t="shared" si="0"/>
        <v>0.25188896920687281</v>
      </c>
      <c r="F60" s="13">
        <f>SUM(F61:F65)</f>
        <v>3308786.5</v>
      </c>
      <c r="G60" s="16">
        <f t="shared" si="1"/>
        <v>1.4764251183931028</v>
      </c>
    </row>
    <row r="61" spans="1:7" ht="15" thickBot="1" x14ac:dyDescent="0.4">
      <c r="A61" s="6">
        <v>1001</v>
      </c>
      <c r="B61" s="7" t="s">
        <v>44</v>
      </c>
      <c r="C61" s="14">
        <v>68769.399999999994</v>
      </c>
      <c r="D61" s="14">
        <v>13714.3</v>
      </c>
      <c r="E61" s="12">
        <f t="shared" si="0"/>
        <v>0.19942445331790012</v>
      </c>
      <c r="F61" s="14">
        <v>13473.4</v>
      </c>
      <c r="G61" s="17">
        <f t="shared" si="1"/>
        <v>1.0178796740243738</v>
      </c>
    </row>
    <row r="62" spans="1:7" ht="15" thickBot="1" x14ac:dyDescent="0.4">
      <c r="A62" s="6">
        <v>1002</v>
      </c>
      <c r="B62" s="7" t="s">
        <v>45</v>
      </c>
      <c r="C62" s="14">
        <v>1153672.2</v>
      </c>
      <c r="D62" s="14">
        <v>288288.59999999998</v>
      </c>
      <c r="E62" s="12">
        <f t="shared" si="0"/>
        <v>0.24988779308368528</v>
      </c>
      <c r="F62" s="14">
        <v>242127.3</v>
      </c>
      <c r="G62" s="17">
        <f t="shared" si="1"/>
        <v>1.1906488859372735</v>
      </c>
    </row>
    <row r="63" spans="1:7" ht="15" thickBot="1" x14ac:dyDescent="0.4">
      <c r="A63" s="6">
        <v>1003</v>
      </c>
      <c r="B63" s="7" t="s">
        <v>46</v>
      </c>
      <c r="C63" s="14">
        <v>12745597.9</v>
      </c>
      <c r="D63" s="14">
        <v>2967290</v>
      </c>
      <c r="E63" s="12">
        <f t="shared" si="0"/>
        <v>0.23280900772807214</v>
      </c>
      <c r="F63" s="14">
        <v>2533343.2999999998</v>
      </c>
      <c r="G63" s="17">
        <f t="shared" si="1"/>
        <v>1.1712940760930428</v>
      </c>
    </row>
    <row r="64" spans="1:7" ht="15" thickBot="1" x14ac:dyDescent="0.4">
      <c r="A64" s="6">
        <v>1004</v>
      </c>
      <c r="B64" s="7" t="s">
        <v>47</v>
      </c>
      <c r="C64" s="14">
        <v>5361531.8</v>
      </c>
      <c r="D64" s="14">
        <v>1603965.1</v>
      </c>
      <c r="E64" s="12">
        <f t="shared" si="0"/>
        <v>0.29916172463996205</v>
      </c>
      <c r="F64" s="14">
        <v>506615.8</v>
      </c>
      <c r="G64" s="17">
        <f t="shared" si="1"/>
        <v>3.1660384457018518</v>
      </c>
    </row>
    <row r="65" spans="1:7" ht="15" thickBot="1" x14ac:dyDescent="0.4">
      <c r="A65" s="6">
        <v>1006</v>
      </c>
      <c r="B65" s="7" t="s">
        <v>48</v>
      </c>
      <c r="C65" s="14">
        <v>64590.8</v>
      </c>
      <c r="D65" s="14">
        <v>11917.5</v>
      </c>
      <c r="E65" s="12">
        <f t="shared" si="0"/>
        <v>0.18450770078710899</v>
      </c>
      <c r="F65" s="14">
        <v>13226.7</v>
      </c>
      <c r="G65" s="17">
        <f t="shared" si="1"/>
        <v>0.90101839461090061</v>
      </c>
    </row>
    <row r="66" spans="1:7" ht="15" thickBot="1" x14ac:dyDescent="0.4">
      <c r="A66" s="4">
        <v>1100</v>
      </c>
      <c r="B66" s="5" t="s">
        <v>116</v>
      </c>
      <c r="C66" s="13">
        <f>SUM(C67:C70)</f>
        <v>1877526.2</v>
      </c>
      <c r="D66" s="13">
        <f>SUM(D67:D70)</f>
        <v>436632.89999999997</v>
      </c>
      <c r="E66" s="11">
        <f t="shared" si="0"/>
        <v>0.23255755365757344</v>
      </c>
      <c r="F66" s="13">
        <f>SUM(F67:F70)</f>
        <v>219139.3</v>
      </c>
      <c r="G66" s="16">
        <f t="shared" si="1"/>
        <v>1.9924901649316211</v>
      </c>
    </row>
    <row r="67" spans="1:7" ht="15" thickBot="1" x14ac:dyDescent="0.4">
      <c r="A67" s="6">
        <v>1101</v>
      </c>
      <c r="B67" s="7" t="s">
        <v>141</v>
      </c>
      <c r="C67" s="14">
        <v>117158.7</v>
      </c>
      <c r="D67" s="14">
        <v>25628.799999999999</v>
      </c>
      <c r="E67" s="12">
        <f t="shared" si="0"/>
        <v>0.2187528540347409</v>
      </c>
      <c r="F67" s="14">
        <v>28833.200000000001</v>
      </c>
      <c r="G67" s="17">
        <f t="shared" si="1"/>
        <v>0.88886422596173853</v>
      </c>
    </row>
    <row r="68" spans="1:7" ht="15" thickBot="1" x14ac:dyDescent="0.4">
      <c r="A68" s="6">
        <v>1102</v>
      </c>
      <c r="B68" s="7" t="s">
        <v>49</v>
      </c>
      <c r="C68" s="14">
        <v>957187.7</v>
      </c>
      <c r="D68" s="14">
        <v>177736.8</v>
      </c>
      <c r="E68" s="12">
        <f t="shared" ref="E68:E76" si="2">D68/C68</f>
        <v>0.18568646462966459</v>
      </c>
      <c r="F68" s="14">
        <v>10950.9</v>
      </c>
      <c r="G68" s="17">
        <f t="shared" ref="G68:G76" si="3">D68/F68</f>
        <v>16.230337232556227</v>
      </c>
    </row>
    <row r="69" spans="1:7" ht="15" thickBot="1" x14ac:dyDescent="0.4">
      <c r="A69" s="6">
        <v>1103</v>
      </c>
      <c r="B69" s="7" t="s">
        <v>50</v>
      </c>
      <c r="C69" s="14">
        <v>750769.5</v>
      </c>
      <c r="D69" s="14">
        <v>221946.2</v>
      </c>
      <c r="E69" s="12">
        <f t="shared" si="2"/>
        <v>0.29562495546236228</v>
      </c>
      <c r="F69" s="14">
        <v>167571.9</v>
      </c>
      <c r="G69" s="12">
        <f t="shared" si="3"/>
        <v>1.3244834008565876</v>
      </c>
    </row>
    <row r="70" spans="1:7" ht="23.5" thickBot="1" x14ac:dyDescent="0.4">
      <c r="A70" s="6">
        <v>1105</v>
      </c>
      <c r="B70" s="7" t="s">
        <v>51</v>
      </c>
      <c r="C70" s="14">
        <v>52410.3</v>
      </c>
      <c r="D70" s="14">
        <v>11321.1</v>
      </c>
      <c r="E70" s="12">
        <f t="shared" si="2"/>
        <v>0.21600906692005198</v>
      </c>
      <c r="F70" s="14">
        <v>11783.3</v>
      </c>
      <c r="G70" s="12">
        <f t="shared" si="3"/>
        <v>0.96077499512021258</v>
      </c>
    </row>
    <row r="71" spans="1:7" ht="15" thickBot="1" x14ac:dyDescent="0.4">
      <c r="A71" s="4">
        <v>1200</v>
      </c>
      <c r="B71" s="5" t="s">
        <v>117</v>
      </c>
      <c r="C71" s="13">
        <f>C72+C73+C74</f>
        <v>202414.5</v>
      </c>
      <c r="D71" s="13">
        <f>D72+D73+D74</f>
        <v>27106.1</v>
      </c>
      <c r="E71" s="11">
        <f t="shared" si="2"/>
        <v>0.1339138253435401</v>
      </c>
      <c r="F71" s="13">
        <f>F72+F73+F74</f>
        <v>38767.200000000004</v>
      </c>
      <c r="G71" s="11">
        <f t="shared" si="3"/>
        <v>0.69920190263934445</v>
      </c>
    </row>
    <row r="72" spans="1:7" ht="15" thickBot="1" x14ac:dyDescent="0.4">
      <c r="A72" s="6">
        <v>1201</v>
      </c>
      <c r="B72" s="7" t="s">
        <v>52</v>
      </c>
      <c r="C72" s="14">
        <v>88978.9</v>
      </c>
      <c r="D72" s="14">
        <v>11797.2</v>
      </c>
      <c r="E72" s="12">
        <f t="shared" si="2"/>
        <v>0.13258424188206419</v>
      </c>
      <c r="F72" s="14">
        <v>17499.900000000001</v>
      </c>
      <c r="G72" s="12">
        <f t="shared" si="3"/>
        <v>0.67412956645466549</v>
      </c>
    </row>
    <row r="73" spans="1:7" ht="15" thickBot="1" x14ac:dyDescent="0.4">
      <c r="A73" s="6">
        <v>1202</v>
      </c>
      <c r="B73" s="7" t="s">
        <v>53</v>
      </c>
      <c r="C73" s="14">
        <v>97497.9</v>
      </c>
      <c r="D73" s="14">
        <v>15308.9</v>
      </c>
      <c r="E73" s="12">
        <f t="shared" si="2"/>
        <v>0.15701774089493209</v>
      </c>
      <c r="F73" s="14">
        <v>21155.4</v>
      </c>
      <c r="G73" s="12">
        <f t="shared" si="3"/>
        <v>0.72364029987615452</v>
      </c>
    </row>
    <row r="74" spans="1:7" ht="23.5" thickBot="1" x14ac:dyDescent="0.4">
      <c r="A74" s="6">
        <v>1204</v>
      </c>
      <c r="B74" s="7" t="s">
        <v>54</v>
      </c>
      <c r="C74" s="14">
        <v>15937.7</v>
      </c>
      <c r="D74" s="14">
        <v>0</v>
      </c>
      <c r="E74" s="12">
        <f t="shared" si="2"/>
        <v>0</v>
      </c>
      <c r="F74" s="14">
        <v>111.9</v>
      </c>
      <c r="G74" s="12">
        <f t="shared" si="3"/>
        <v>0</v>
      </c>
    </row>
    <row r="75" spans="1:7" ht="23.5" thickBot="1" x14ac:dyDescent="0.4">
      <c r="A75" s="4">
        <v>1300</v>
      </c>
      <c r="B75" s="5" t="s">
        <v>118</v>
      </c>
      <c r="C75" s="13">
        <f>C76</f>
        <v>290971.8</v>
      </c>
      <c r="D75" s="13">
        <f>D76</f>
        <v>16402.400000000001</v>
      </c>
      <c r="E75" s="11">
        <f t="shared" si="2"/>
        <v>5.6371098505078508E-2</v>
      </c>
      <c r="F75" s="13">
        <f>F76</f>
        <v>43924.2</v>
      </c>
      <c r="G75" s="11">
        <f t="shared" si="3"/>
        <v>0.37342512783385928</v>
      </c>
    </row>
    <row r="76" spans="1:7" ht="23.5" thickBot="1" x14ac:dyDescent="0.4">
      <c r="A76" s="6">
        <v>1301</v>
      </c>
      <c r="B76" s="7" t="s">
        <v>55</v>
      </c>
      <c r="C76" s="14">
        <v>290971.8</v>
      </c>
      <c r="D76" s="14">
        <v>16402.400000000001</v>
      </c>
      <c r="E76" s="12">
        <f t="shared" si="2"/>
        <v>5.6371098505078508E-2</v>
      </c>
      <c r="F76" s="14">
        <v>43924.2</v>
      </c>
      <c r="G76" s="12">
        <f t="shared" si="3"/>
        <v>0.37342512783385928</v>
      </c>
    </row>
    <row r="77" spans="1:7" ht="35" thickBot="1" x14ac:dyDescent="0.4">
      <c r="A77" s="4">
        <v>1400</v>
      </c>
      <c r="B77" s="5" t="s">
        <v>119</v>
      </c>
      <c r="C77" s="13">
        <f>C78+C79+C80</f>
        <v>0</v>
      </c>
      <c r="D77" s="13">
        <f>D78+D79+D80</f>
        <v>0</v>
      </c>
      <c r="E77" s="11">
        <v>0</v>
      </c>
      <c r="F77" s="13">
        <f>F78+F79+F80</f>
        <v>0</v>
      </c>
      <c r="G77" s="11">
        <v>0</v>
      </c>
    </row>
    <row r="78" spans="1:7" ht="35" thickBot="1" x14ac:dyDescent="0.4">
      <c r="A78" s="6">
        <v>1401</v>
      </c>
      <c r="B78" s="7" t="s">
        <v>56</v>
      </c>
      <c r="C78" s="14">
        <v>0</v>
      </c>
      <c r="D78" s="14">
        <v>0</v>
      </c>
      <c r="E78" s="12">
        <v>0</v>
      </c>
      <c r="F78" s="14">
        <v>0</v>
      </c>
      <c r="G78" s="12">
        <v>0</v>
      </c>
    </row>
    <row r="79" spans="1:7" ht="15" thickBot="1" x14ac:dyDescent="0.4">
      <c r="A79" s="6">
        <v>1402</v>
      </c>
      <c r="B79" s="7" t="s">
        <v>57</v>
      </c>
      <c r="C79" s="14">
        <v>0</v>
      </c>
      <c r="D79" s="14">
        <v>0</v>
      </c>
      <c r="E79" s="12">
        <v>0</v>
      </c>
      <c r="F79" s="14">
        <v>0</v>
      </c>
      <c r="G79" s="12">
        <v>0</v>
      </c>
    </row>
    <row r="80" spans="1:7" ht="15" thickBot="1" x14ac:dyDescent="0.4">
      <c r="A80" s="6">
        <v>1403</v>
      </c>
      <c r="B80" s="7" t="s">
        <v>58</v>
      </c>
      <c r="C80" s="14">
        <v>0</v>
      </c>
      <c r="D80" s="14">
        <v>0</v>
      </c>
      <c r="E80" s="12">
        <v>0</v>
      </c>
      <c r="F80" s="14">
        <v>0</v>
      </c>
      <c r="G80" s="12">
        <v>0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horizontalDpi="4294967294" verticalDpi="4294967294" r:id="rId1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В5</vt:lpstr>
      <vt:lpstr>В5!Заголовки_для_печати</vt:lpstr>
      <vt:lpstr>В5!Область_печати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2021-05-14T11:19:04Z</cp:lastPrinted>
  <dcterms:created xsi:type="dcterms:W3CDTF">2018-04-09T08:39:25Z</dcterms:created>
  <dcterms:modified xsi:type="dcterms:W3CDTF">2021-05-19T05:56:25Z</dcterms:modified>
</cp:coreProperties>
</file>