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20" windowWidth="19420" windowHeight="11020"/>
  </bookViews>
  <sheets>
    <sheet name="В3" sheetId="1" r:id="rId1"/>
  </sheets>
  <definedNames>
    <definedName name="_xlnm.Print_Titles" localSheetId="0">В3!$3:$3</definedName>
  </definedNames>
  <calcPr calcId="145621"/>
</workbook>
</file>

<file path=xl/calcChain.xml><?xml version="1.0" encoding="utf-8"?>
<calcChain xmlns="http://schemas.openxmlformats.org/spreadsheetml/2006/main">
  <c r="G80" i="1" l="1"/>
  <c r="E80" i="1"/>
  <c r="G79" i="1"/>
  <c r="E79" i="1"/>
  <c r="G78" i="1"/>
  <c r="E78" i="1"/>
  <c r="F77" i="1"/>
  <c r="D77" i="1"/>
  <c r="G77" i="1" s="1"/>
  <c r="C77" i="1"/>
  <c r="G76" i="1"/>
  <c r="E76" i="1"/>
  <c r="G75" i="1"/>
  <c r="F75" i="1"/>
  <c r="D75" i="1"/>
  <c r="C75" i="1"/>
  <c r="G74" i="1"/>
  <c r="E74" i="1"/>
  <c r="G73" i="1"/>
  <c r="E73" i="1"/>
  <c r="G72" i="1"/>
  <c r="E72" i="1"/>
  <c r="F71" i="1"/>
  <c r="D71" i="1"/>
  <c r="C71" i="1"/>
  <c r="G70" i="1"/>
  <c r="E70" i="1"/>
  <c r="G69" i="1"/>
  <c r="E69" i="1"/>
  <c r="E68" i="1"/>
  <c r="F67" i="1"/>
  <c r="D67" i="1"/>
  <c r="G67" i="1" s="1"/>
  <c r="C67" i="1"/>
  <c r="G66" i="1"/>
  <c r="E66" i="1"/>
  <c r="G65" i="1"/>
  <c r="E65" i="1"/>
  <c r="G64" i="1"/>
  <c r="E64" i="1"/>
  <c r="G63" i="1"/>
  <c r="E63" i="1"/>
  <c r="G62" i="1"/>
  <c r="E62" i="1"/>
  <c r="F61" i="1"/>
  <c r="D61" i="1"/>
  <c r="E61" i="1" s="1"/>
  <c r="C61" i="1"/>
  <c r="G60" i="1"/>
  <c r="E60" i="1"/>
  <c r="G59" i="1"/>
  <c r="E59" i="1"/>
  <c r="G58" i="1"/>
  <c r="E58" i="1"/>
  <c r="G57" i="1"/>
  <c r="E57" i="1"/>
  <c r="G56" i="1"/>
  <c r="E56" i="1"/>
  <c r="G55" i="1"/>
  <c r="E55" i="1"/>
  <c r="G54" i="1"/>
  <c r="E54" i="1"/>
  <c r="F53" i="1"/>
  <c r="G53" i="1" s="1"/>
  <c r="D53" i="1"/>
  <c r="C53" i="1"/>
  <c r="G52" i="1"/>
  <c r="E52" i="1"/>
  <c r="G51" i="1"/>
  <c r="E51" i="1"/>
  <c r="F50" i="1"/>
  <c r="D50" i="1"/>
  <c r="E50" i="1" s="1"/>
  <c r="C50" i="1"/>
  <c r="G49" i="1"/>
  <c r="E49" i="1"/>
  <c r="G48" i="1"/>
  <c r="E48" i="1"/>
  <c r="G47" i="1"/>
  <c r="E47" i="1"/>
  <c r="G46" i="1"/>
  <c r="E46" i="1"/>
  <c r="G45" i="1"/>
  <c r="E45" i="1"/>
  <c r="G44" i="1"/>
  <c r="E44" i="1"/>
  <c r="G43" i="1"/>
  <c r="E43" i="1"/>
  <c r="G42" i="1"/>
  <c r="E42" i="1"/>
  <c r="G41" i="1"/>
  <c r="E41" i="1"/>
  <c r="F40" i="1"/>
  <c r="G40" i="1" s="1"/>
  <c r="D40" i="1"/>
  <c r="E40" i="1" s="1"/>
  <c r="C40" i="1"/>
  <c r="G39" i="1"/>
  <c r="E39" i="1"/>
  <c r="G38" i="1"/>
  <c r="E38" i="1"/>
  <c r="G37" i="1"/>
  <c r="E37" i="1"/>
  <c r="F36" i="1"/>
  <c r="D36" i="1"/>
  <c r="E36" i="1" s="1"/>
  <c r="C36" i="1"/>
  <c r="G35" i="1"/>
  <c r="E35" i="1"/>
  <c r="E34" i="1"/>
  <c r="G33" i="1"/>
  <c r="E33" i="1"/>
  <c r="G32" i="1"/>
  <c r="E32" i="1"/>
  <c r="F31" i="1"/>
  <c r="G31" i="1" s="1"/>
  <c r="D31" i="1"/>
  <c r="E31" i="1" s="1"/>
  <c r="C31" i="1"/>
  <c r="G30" i="1"/>
  <c r="E30" i="1"/>
  <c r="G29" i="1"/>
  <c r="E29" i="1"/>
  <c r="G28" i="1"/>
  <c r="E28" i="1"/>
  <c r="G27" i="1"/>
  <c r="E27" i="1"/>
  <c r="G26" i="1"/>
  <c r="E26" i="1"/>
  <c r="G25" i="1"/>
  <c r="E25" i="1"/>
  <c r="G24" i="1"/>
  <c r="E24" i="1"/>
  <c r="E23" i="1"/>
  <c r="G22" i="1"/>
  <c r="E22" i="1"/>
  <c r="F21" i="1"/>
  <c r="D21" i="1"/>
  <c r="C21" i="1"/>
  <c r="E20" i="1"/>
  <c r="G19" i="1"/>
  <c r="E19" i="1"/>
  <c r="G18" i="1"/>
  <c r="E18" i="1"/>
  <c r="G17" i="1"/>
  <c r="E17" i="1"/>
  <c r="G16" i="1"/>
  <c r="F16" i="1"/>
  <c r="D16" i="1"/>
  <c r="C16" i="1"/>
  <c r="G15" i="1"/>
  <c r="E15" i="1"/>
  <c r="F14" i="1"/>
  <c r="D14" i="1"/>
  <c r="C14" i="1"/>
  <c r="G13" i="1"/>
  <c r="E13" i="1"/>
  <c r="E12" i="1"/>
  <c r="E11" i="1"/>
  <c r="G10" i="1"/>
  <c r="E10" i="1"/>
  <c r="G9" i="1"/>
  <c r="E9" i="1"/>
  <c r="G8" i="1"/>
  <c r="E8" i="1"/>
  <c r="G7" i="1"/>
  <c r="E7" i="1"/>
  <c r="G6" i="1"/>
  <c r="E6" i="1"/>
  <c r="F5" i="1"/>
  <c r="G5" i="1" s="1"/>
  <c r="E5" i="1"/>
  <c r="D5" i="1"/>
  <c r="C5" i="1"/>
  <c r="F4" i="1" l="1"/>
  <c r="E14" i="1"/>
  <c r="E21" i="1"/>
  <c r="G21" i="1"/>
  <c r="G36" i="1"/>
  <c r="E53" i="1"/>
  <c r="C4" i="1"/>
  <c r="G61" i="1"/>
  <c r="E71" i="1"/>
  <c r="G14" i="1"/>
  <c r="E16" i="1"/>
  <c r="G71" i="1"/>
  <c r="E75" i="1"/>
  <c r="G50" i="1"/>
  <c r="E67" i="1"/>
  <c r="E77" i="1"/>
  <c r="D4" i="1"/>
  <c r="E4" i="1" l="1"/>
  <c r="G4" i="1"/>
</calcChain>
</file>

<file path=xl/sharedStrings.xml><?xml version="1.0" encoding="utf-8"?>
<sst xmlns="http://schemas.openxmlformats.org/spreadsheetml/2006/main" count="141" uniqueCount="141">
  <si>
    <t>Код</t>
  </si>
  <si>
    <t>Наименование разделов, подразделов</t>
  </si>
  <si>
    <t>Утвержденные бюджетные назначения (годовой план), тыс. руб.</t>
  </si>
  <si>
    <t>Темп роста к соответствующему периоду прошлого года, %</t>
  </si>
  <si>
    <t>РАСХОДЫ БЮДЖЕТА - ВСЕГО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</si>
  <si>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</si>
  <si>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</si>
  <si>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</si>
  <si>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</si>
  <si>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</si>
  <si>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</si>
  <si>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</si>
  <si>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Прикладные научные исследования в области общегосударственных вопросов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</si>
  <si>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</si>
  <si>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</si>
  <si>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</si>
  <si>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</si>
  <si>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</si>
  <si>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экономика</t>
  </si>
  <si>
    <t>Общеэкономические вопросы</t>
  </si>
  <si>
    <t>Сельское хозяйство и рыболовство</t>
  </si>
  <si>
    <t>Водное хозяйство</t>
  </si>
  <si>
    <t>Лесное хозяйство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</si>
  <si>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</si>
  <si>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</si>
  <si>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</si>
  <si>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</si>
  <si>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</si>
  <si>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</si>
  <si>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</si>
  <si>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</si>
  <si>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</si>
  <si>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</si>
  <si>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</si>
  <si>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</si>
  <si>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</si>
  <si>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</si>
  <si>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</si>
  <si>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Среднее профессиональное образование</t>
  </si>
  <si>
    <t>Профессиональная подготовка, переподготовка и повышение квалификации</t>
  </si>
  <si>
    <t>Высшее образование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</si>
  <si>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</si>
  <si>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</si>
  <si>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</si>
  <si>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</si>
  <si>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</si>
  <si>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Здравоохранение</t>
  </si>
  <si>
    <t>Стационарная медицинская помощь</t>
  </si>
  <si>
    <t>Амбулаторная помощь</t>
  </si>
  <si>
    <t>Скорая медицинская помощь</t>
  </si>
  <si>
    <t>Санаторно-оздоровительная помощь</t>
  </si>
  <si>
    <t>Заготовка, переработка, хранение и обеспечение безопасности донорской крови и ее компонентов</t>
  </si>
  <si>
    <t>Другие вопросы в области здравоохранения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</si>
  <si>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</si>
  <si>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</si>
  <si>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</si>
  <si>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</si>
  <si>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</si>
  <si>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</si>
  <si>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</si>
  <si>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Массовый спорт</t>
  </si>
  <si>
    <t>Спорт высших достижений</t>
  </si>
  <si>
    <t>Другие вопросы в области физической культуры и спорта</t>
  </si>
  <si>
    <t>Средства массовой информации</t>
  </si>
  <si>
    <t>Телевидение и радиовещание</t>
  </si>
  <si>
    <t>Периодическая печать и издательства</t>
  </si>
  <si>
    <t>Другие вопросы в области средств массовой информации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</si>
  <si>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</si>
  <si>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</si>
  <si>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</si>
  <si>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</si>
  <si>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Иные дотации</t>
  </si>
  <si>
    <t>Прочие межбюджетные трансферты общего характера</t>
  </si>
  <si>
    <t>0100</t>
  </si>
  <si>
    <t>0103</t>
  </si>
  <si>
    <t>0104</t>
  </si>
  <si>
    <t>0105</t>
  </si>
  <si>
    <t>0106</t>
  </si>
  <si>
    <t>0107</t>
  </si>
  <si>
    <t>0111</t>
  </si>
  <si>
    <t>0112</t>
  </si>
  <si>
    <t>0113</t>
  </si>
  <si>
    <t>0200</t>
  </si>
  <si>
    <t>0203</t>
  </si>
  <si>
    <t>0300</t>
  </si>
  <si>
    <t>0309</t>
  </si>
  <si>
    <t>0400</t>
  </si>
  <si>
    <t>0401</t>
  </si>
  <si>
    <t>0405</t>
  </si>
  <si>
    <t>0407</t>
  </si>
  <si>
    <t>0408</t>
  </si>
  <si>
    <t>0409</t>
  </si>
  <si>
    <t>0412</t>
  </si>
  <si>
    <t>0500</t>
  </si>
  <si>
    <t>0501</t>
  </si>
  <si>
    <t>0502</t>
  </si>
  <si>
    <t>0503</t>
  </si>
  <si>
    <t>0505</t>
  </si>
  <si>
    <t>0600</t>
  </si>
  <si>
    <t>0603</t>
  </si>
  <si>
    <t>0605</t>
  </si>
  <si>
    <t>0700</t>
  </si>
  <si>
    <t>0701</t>
  </si>
  <si>
    <t>0702</t>
  </si>
  <si>
    <t>0703</t>
  </si>
  <si>
    <t>0704</t>
  </si>
  <si>
    <t>0705</t>
  </si>
  <si>
    <t>0706</t>
  </si>
  <si>
    <t>0707</t>
  </si>
  <si>
    <t>0709</t>
  </si>
  <si>
    <t>0800</t>
  </si>
  <si>
    <t>0801</t>
  </si>
  <si>
    <t>0804</t>
  </si>
  <si>
    <t>0900</t>
  </si>
  <si>
    <t>0901</t>
  </si>
  <si>
    <t>0902</t>
  </si>
  <si>
    <t>0904</t>
  </si>
  <si>
    <t>0905</t>
  </si>
  <si>
    <t>0906</t>
  </si>
  <si>
    <t>0909</t>
  </si>
  <si>
    <t>0310</t>
  </si>
  <si>
    <t>0406</t>
  </si>
  <si>
    <t>0304</t>
  </si>
  <si>
    <t>0708</t>
  </si>
  <si>
    <t>0903</t>
  </si>
  <si>
    <t>Органы юстиции</t>
  </si>
  <si>
    <t>Прикладные научные исследования в области образования</t>
  </si>
  <si>
    <t>Медицинская помощь в дневных стационарах всех типов</t>
  </si>
  <si>
    <t>Другие вопросы в области национальной безопасности и правоохранительной деятельности</t>
  </si>
  <si>
    <t>0314</t>
  </si>
  <si>
    <t>0602</t>
  </si>
  <si>
    <t>Сбор, удаление отходов и очистка сточных вод</t>
  </si>
  <si>
    <t xml:space="preserve">Сведения об исполнении республиканского бюджета за 1 квартал 2021 года по расходам в разрезе разделов и подразделов классификации расходов бюджета </t>
  </si>
  <si>
    <r>
      <t xml:space="preserve">Фактически исполнено по состоянию </t>
    </r>
    <r>
      <rPr>
        <i/>
        <sz val="9"/>
        <color rgb="FF000000"/>
        <rFont val="Times New Roman"/>
        <family val="1"/>
        <charset val="204"/>
      </rPr>
      <t>на 01.04.2021</t>
    </r>
    <r>
      <rPr>
        <sz val="9"/>
        <color rgb="FF000000"/>
        <rFont val="Times New Roman"/>
        <family val="1"/>
        <charset val="204"/>
      </rPr>
      <t>, тыс. руб.</t>
    </r>
  </si>
  <si>
    <r>
      <t xml:space="preserve">% исполнения утвержденных бюджетных назначений по состоянию на </t>
    </r>
    <r>
      <rPr>
        <i/>
        <sz val="9"/>
        <color rgb="FF000000"/>
        <rFont val="Times New Roman"/>
        <family val="1"/>
        <charset val="204"/>
      </rPr>
      <t>01.04.2021</t>
    </r>
  </si>
  <si>
    <t>0410</t>
  </si>
  <si>
    <t>0402</t>
  </si>
  <si>
    <t>Связь и информатика</t>
  </si>
  <si>
    <t>Топливно-энергетический комплекс</t>
  </si>
  <si>
    <r>
      <t xml:space="preserve">Фактически исполнено по состоянию </t>
    </r>
    <r>
      <rPr>
        <i/>
        <sz val="9"/>
        <color rgb="FF000000"/>
        <rFont val="Times New Roman"/>
        <family val="1"/>
        <charset val="204"/>
      </rPr>
      <t xml:space="preserve">на 01.04.2020, </t>
    </r>
    <r>
      <rPr>
        <sz val="9"/>
        <color rgb="FF000000"/>
        <rFont val="Times New Roman"/>
        <family val="1"/>
        <charset val="204"/>
      </rPr>
      <t>тыс. руб.</t>
    </r>
  </si>
  <si>
    <t>Гражданская оборона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</si>
</sst>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Arial Cyr"/>
    </font>
    <font>
      <b/>
      <sz val="10"/>
      <color rgb="FF000000"/>
      <name val="Arial CY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</fills>
  <borders count="6">
    <border>
      <left/>
      <right/>
      <top/>
      <bottom/>
      <diagonal/>
    </border>
    <border>
      <left style="medium">
        <color rgb="FFA6A6A6"/>
      </left>
      <right style="medium">
        <color rgb="FFA6A6A6"/>
      </right>
      <top style="medium">
        <color rgb="FFA6A6A6"/>
      </top>
      <bottom style="medium">
        <color rgb="FFA6A6A6"/>
      </bottom>
      <diagonal/>
    </border>
    <border>
      <left/>
      <right style="medium">
        <color rgb="FFA6A6A6"/>
      </right>
      <top style="medium">
        <color rgb="FFA6A6A6"/>
      </top>
      <bottom style="medium">
        <color rgb="FFA6A6A6"/>
      </bottom>
      <diagonal/>
    </border>
    <border>
      <left style="medium">
        <color rgb="FFA6A6A6"/>
      </left>
      <right style="medium">
        <color rgb="FFA6A6A6"/>
      </right>
      <top/>
      <bottom style="medium">
        <color rgb="FFA6A6A6"/>
      </bottom>
      <diagonal/>
    </border>
    <border>
      <left/>
      <right style="medium">
        <color rgb="FFA6A6A6"/>
      </right>
      <top/>
      <bottom style="medium">
        <color rgb="FFA6A6A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1" fontId="6" fillId="0" borderId="5">
      <alignment horizontal="center" vertical="top" shrinkToFit="1"/>
    </xf>
    <xf numFmtId="4" fontId="7" fillId="2" borderId="5">
      <alignment horizontal="right" vertical="top" shrinkToFit="1"/>
    </xf>
    <xf numFmtId="0" fontId="7" fillId="0" borderId="5">
      <alignment vertical="top" wrapText="1"/>
    </xf>
    <xf numFmtId="0" fontId="7" fillId="0" borderId="5">
      <alignment horizontal="left"/>
    </xf>
    <xf numFmtId="4" fontId="7" fillId="3" borderId="5">
      <alignment horizontal="right" vertical="top" shrinkToFit="1"/>
    </xf>
    <xf numFmtId="0" fontId="6" fillId="0" borderId="0"/>
    <xf numFmtId="0" fontId="8" fillId="0" borderId="0"/>
  </cellStyleXfs>
  <cellXfs count="1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165" fontId="2" fillId="0" borderId="4" xfId="0" applyNumberFormat="1" applyFont="1" applyBorder="1" applyAlignment="1">
      <alignment horizontal="right" vertical="center" wrapText="1"/>
    </xf>
    <xf numFmtId="165" fontId="3" fillId="0" borderId="4" xfId="0" applyNumberFormat="1" applyFont="1" applyBorder="1" applyAlignment="1">
      <alignment horizontal="right" vertical="center" wrapText="1"/>
    </xf>
    <xf numFmtId="164" fontId="3" fillId="0" borderId="4" xfId="0" applyNumberFormat="1" applyFont="1" applyFill="1" applyBorder="1" applyAlignment="1">
      <alignment horizontal="right" vertical="center" wrapText="1"/>
    </xf>
    <xf numFmtId="164" fontId="2" fillId="0" borderId="4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</cellXfs>
  <cellStyles count="8">
    <cellStyle name="xl24" xfId="6"/>
    <cellStyle name="xl26" xfId="1"/>
    <cellStyle name="xl37" xfId="4"/>
    <cellStyle name="xl40" xfId="5"/>
    <cellStyle name="xl60" xfId="3"/>
    <cellStyle name="xl63" xfId="2"/>
    <cellStyle name="Обычный" xfId="0" builtinId="0"/>
    <cellStyle name="Обычный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0"/>
  <sheetViews>
    <sheetView tabSelected="1" zoomScaleNormal="100" workbookViewId="0">
      <selection sqref="A1:G1"/>
    </sheetView>
  </sheetViews>
  <sheetFormatPr defaultRowHeight="14.5" x14ac:dyDescent="0.35"/>
  <cols>
    <col min="2" max="2" width="40.453125" customWidth="1"/>
    <col min="3" max="3" width="14.453125" customWidth="1"/>
    <col min="4" max="4" width="16.453125" customWidth="1"/>
    <col min="5" max="5" width="14.81640625" customWidth="1"/>
    <col min="6" max="7" width="15.7265625" customWidth="1"/>
  </cols>
  <sheetData>
    <row r="1" spans="1:7" ht="45" customHeight="1" x14ac:dyDescent="0.35">
      <c r="A1" s="16" t="s">
        <v>132</v>
      </c>
      <c r="B1" s="16"/>
      <c r="C1" s="16"/>
      <c r="D1" s="16"/>
      <c r="E1" s="16"/>
      <c r="F1" s="16"/>
      <c r="G1" s="16"/>
    </row>
    <row r="2" spans="1:7" ht="15.75" thickBot="1" x14ac:dyDescent="0.3">
      <c r="A2" s="1"/>
    </row>
    <row r="3" spans="1:7" ht="69.5" thickBot="1" x14ac:dyDescent="0.4">
      <c r="A3" s="2" t="s">
        <v>0</v>
      </c>
      <c r="B3" s="3" t="s">
        <v>1</v>
      </c>
      <c r="C3" s="4" t="s">
        <v>2</v>
      </c>
      <c r="D3" s="4" t="s">
        <v>133</v>
      </c>
      <c r="E3" s="4" t="s">
        <v>134</v>
      </c>
      <c r="F3" s="4" t="s">
        <v>139</v>
      </c>
      <c r="G3" s="4" t="s">
        <v>3</v>
      </c>
    </row>
    <row r="4" spans="1:7" ht="15" thickBot="1" x14ac:dyDescent="0.4">
      <c r="A4" s="5"/>
      <c r="B4" s="6" t="s">
        <v>4</v>
      </c>
      <c r="C4" s="11">
        <f>SUM(C5,C14,C16,C21,C31,C36,C40,C50,C53,C61,C67,C71,C75,C77)</f>
        <v>71495413.5</v>
      </c>
      <c r="D4" s="11">
        <f>D5++D14+D16+D21+D31+D36+D40+D50+D53+D61+D67+D71+D75+D77</f>
        <v>13184971.899999999</v>
      </c>
      <c r="E4" s="12">
        <f>D4/C4</f>
        <v>0.18441703117081767</v>
      </c>
      <c r="F4" s="11">
        <f>SUM(F5,F14,F16,F21,F31,F36,F40,F50,F53,F61,F67,F71,F75,F77)</f>
        <v>10116649.9</v>
      </c>
      <c r="G4" s="12">
        <f>D4/F4</f>
        <v>1.3032942753114347</v>
      </c>
    </row>
    <row r="5" spans="1:7" ht="15" thickBot="1" x14ac:dyDescent="0.4">
      <c r="A5" s="9" t="s">
        <v>73</v>
      </c>
      <c r="B5" s="6" t="s">
        <v>5</v>
      </c>
      <c r="C5" s="11">
        <f>SUM(C6:C13)</f>
        <v>3495563.7</v>
      </c>
      <c r="D5" s="11">
        <f>SUM(D6:D13)</f>
        <v>255783</v>
      </c>
      <c r="E5" s="12">
        <f t="shared" ref="E5:E68" si="0">D5/C5</f>
        <v>7.317360573346153E-2</v>
      </c>
      <c r="F5" s="11">
        <f>SUM(F6:F13)</f>
        <v>219384.2</v>
      </c>
      <c r="G5" s="12">
        <f t="shared" ref="G5:G67" si="1">D5/F5</f>
        <v>1.1659134978726817</v>
      </c>
    </row>
    <row r="6" spans="1:7" ht="46.5" thickBot="1" x14ac:dyDescent="0.4">
      <c r="A6" s="10" t="s">
        <v>74</v>
      </c>
      <c r="B6" s="8" t="s">
        <v>6</v>
      </c>
      <c r="C6" s="14">
        <v>91548.9</v>
      </c>
      <c r="D6" s="14">
        <v>20361.099999999999</v>
      </c>
      <c r="E6" s="13">
        <f t="shared" si="0"/>
        <v>0.22240682302026568</v>
      </c>
      <c r="F6" s="14">
        <v>20218.900000000001</v>
      </c>
      <c r="G6" s="13">
        <f t="shared" si="1"/>
        <v>1.0070330235571667</v>
      </c>
    </row>
    <row r="7" spans="1:7" ht="46.5" thickBot="1" x14ac:dyDescent="0.4">
      <c r="A7" s="10" t="s">
        <v>75</v>
      </c>
      <c r="B7" s="8" t="s">
        <v>7</v>
      </c>
      <c r="C7" s="14">
        <v>190649.8</v>
      </c>
      <c r="D7" s="14">
        <v>36749.4</v>
      </c>
      <c r="E7" s="13">
        <f t="shared" si="0"/>
        <v>0.19275866011923434</v>
      </c>
      <c r="F7" s="14">
        <v>39923.9</v>
      </c>
      <c r="G7" s="13">
        <f t="shared" si="1"/>
        <v>0.92048622504314459</v>
      </c>
    </row>
    <row r="8" spans="1:7" ht="15" thickBot="1" x14ac:dyDescent="0.4">
      <c r="A8" s="10" t="s">
        <v>76</v>
      </c>
      <c r="B8" s="8" t="s">
        <v>8</v>
      </c>
      <c r="C8" s="14">
        <v>146009.29999999999</v>
      </c>
      <c r="D8" s="14">
        <v>24661.599999999999</v>
      </c>
      <c r="E8" s="13">
        <f t="shared" si="0"/>
        <v>0.16890430952001004</v>
      </c>
      <c r="F8" s="14">
        <v>25576.400000000001</v>
      </c>
      <c r="G8" s="13">
        <f t="shared" si="1"/>
        <v>0.96423265197604036</v>
      </c>
    </row>
    <row r="9" spans="1:7" ht="35" thickBot="1" x14ac:dyDescent="0.4">
      <c r="A9" s="10" t="s">
        <v>77</v>
      </c>
      <c r="B9" s="8" t="s">
        <v>9</v>
      </c>
      <c r="C9" s="14">
        <v>177008.8</v>
      </c>
      <c r="D9" s="14">
        <v>20767.7</v>
      </c>
      <c r="E9" s="13">
        <f t="shared" si="0"/>
        <v>0.11732580527069841</v>
      </c>
      <c r="F9" s="14">
        <v>22115.8</v>
      </c>
      <c r="G9" s="13">
        <f t="shared" si="1"/>
        <v>0.93904357970319863</v>
      </c>
    </row>
    <row r="10" spans="1:7" ht="15" thickBot="1" x14ac:dyDescent="0.4">
      <c r="A10" s="10" t="s">
        <v>78</v>
      </c>
      <c r="B10" s="8" t="s">
        <v>10</v>
      </c>
      <c r="C10" s="14">
        <v>130996.2</v>
      </c>
      <c r="D10" s="14">
        <v>4304.3999999999996</v>
      </c>
      <c r="E10" s="13">
        <f t="shared" si="0"/>
        <v>3.2858968428091807E-2</v>
      </c>
      <c r="F10" s="14">
        <v>3792.8</v>
      </c>
      <c r="G10" s="13">
        <f t="shared" si="1"/>
        <v>1.1348871546087322</v>
      </c>
    </row>
    <row r="11" spans="1:7" ht="15" thickBot="1" x14ac:dyDescent="0.4">
      <c r="A11" s="10" t="s">
        <v>79</v>
      </c>
      <c r="B11" s="8" t="s">
        <v>11</v>
      </c>
      <c r="C11" s="14">
        <v>823065.1</v>
      </c>
      <c r="D11" s="14">
        <v>0</v>
      </c>
      <c r="E11" s="13">
        <f t="shared" si="0"/>
        <v>0</v>
      </c>
      <c r="F11" s="14">
        <v>0</v>
      </c>
      <c r="G11" s="13">
        <v>0</v>
      </c>
    </row>
    <row r="12" spans="1:7" ht="23.5" thickBot="1" x14ac:dyDescent="0.4">
      <c r="A12" s="10" t="s">
        <v>80</v>
      </c>
      <c r="B12" s="8" t="s">
        <v>12</v>
      </c>
      <c r="C12" s="14">
        <v>225</v>
      </c>
      <c r="D12" s="14">
        <v>0</v>
      </c>
      <c r="E12" s="13">
        <f t="shared" si="0"/>
        <v>0</v>
      </c>
      <c r="F12" s="14">
        <v>0</v>
      </c>
      <c r="G12" s="13">
        <v>0</v>
      </c>
    </row>
    <row r="13" spans="1:7" ht="15" thickBot="1" x14ac:dyDescent="0.4">
      <c r="A13" s="10" t="s">
        <v>81</v>
      </c>
      <c r="B13" s="8" t="s">
        <v>13</v>
      </c>
      <c r="C13" s="14">
        <v>1936060.6</v>
      </c>
      <c r="D13" s="14">
        <v>148938.79999999999</v>
      </c>
      <c r="E13" s="13">
        <f t="shared" si="0"/>
        <v>7.6928790348814488E-2</v>
      </c>
      <c r="F13" s="14">
        <v>107756.4</v>
      </c>
      <c r="G13" s="13">
        <f t="shared" si="1"/>
        <v>1.3821805479767326</v>
      </c>
    </row>
    <row r="14" spans="1:7" ht="15" thickBot="1" x14ac:dyDescent="0.4">
      <c r="A14" s="9" t="s">
        <v>82</v>
      </c>
      <c r="B14" s="6" t="s">
        <v>14</v>
      </c>
      <c r="C14" s="15">
        <f>SUM(C15)</f>
        <v>36598.800000000003</v>
      </c>
      <c r="D14" s="15">
        <f>SUM(D15)</f>
        <v>9118.6</v>
      </c>
      <c r="E14" s="12">
        <f t="shared" si="0"/>
        <v>0.24915024536323593</v>
      </c>
      <c r="F14" s="15">
        <f>SUM(F15)</f>
        <v>8198.5</v>
      </c>
      <c r="G14" s="12">
        <f t="shared" si="1"/>
        <v>1.112227846557297</v>
      </c>
    </row>
    <row r="15" spans="1:7" ht="15" thickBot="1" x14ac:dyDescent="0.4">
      <c r="A15" s="10" t="s">
        <v>83</v>
      </c>
      <c r="B15" s="8" t="s">
        <v>15</v>
      </c>
      <c r="C15" s="14">
        <v>36598.800000000003</v>
      </c>
      <c r="D15" s="14">
        <v>9118.6</v>
      </c>
      <c r="E15" s="13">
        <f t="shared" si="0"/>
        <v>0.24915024536323593</v>
      </c>
      <c r="F15" s="14">
        <v>8198.5</v>
      </c>
      <c r="G15" s="13">
        <f t="shared" si="1"/>
        <v>1.112227846557297</v>
      </c>
    </row>
    <row r="16" spans="1:7" ht="23.5" thickBot="1" x14ac:dyDescent="0.4">
      <c r="A16" s="9" t="s">
        <v>84</v>
      </c>
      <c r="B16" s="6" t="s">
        <v>16</v>
      </c>
      <c r="C16" s="15">
        <f>SUM(C17:C20)</f>
        <v>427958.39999999997</v>
      </c>
      <c r="D16" s="15">
        <f>SUM(D17:D20)</f>
        <v>55593.399999999994</v>
      </c>
      <c r="E16" s="12">
        <f t="shared" si="0"/>
        <v>0.12990374765397758</v>
      </c>
      <c r="F16" s="15">
        <f>SUM(F17:F20)</f>
        <v>58327.6</v>
      </c>
      <c r="G16" s="12">
        <f t="shared" si="1"/>
        <v>0.95312339269916813</v>
      </c>
    </row>
    <row r="17" spans="1:7" ht="15" thickBot="1" x14ac:dyDescent="0.4">
      <c r="A17" s="10" t="s">
        <v>122</v>
      </c>
      <c r="B17" s="8" t="s">
        <v>125</v>
      </c>
      <c r="C17" s="14">
        <v>86007.9</v>
      </c>
      <c r="D17" s="14">
        <v>17075.099999999999</v>
      </c>
      <c r="E17" s="13">
        <f t="shared" si="0"/>
        <v>0.19852943741214468</v>
      </c>
      <c r="F17" s="14">
        <v>24776.7</v>
      </c>
      <c r="G17" s="13">
        <f t="shared" si="1"/>
        <v>0.68915957330879407</v>
      </c>
    </row>
    <row r="18" spans="1:7" ht="15" thickBot="1" x14ac:dyDescent="0.4">
      <c r="A18" s="10" t="s">
        <v>85</v>
      </c>
      <c r="B18" s="8" t="s">
        <v>140</v>
      </c>
      <c r="C18" s="14">
        <v>57809.4</v>
      </c>
      <c r="D18" s="14">
        <v>8574.2000000000007</v>
      </c>
      <c r="E18" s="13">
        <f t="shared" si="0"/>
        <v>0.14831843956173218</v>
      </c>
      <c r="F18" s="14">
        <v>13851.8</v>
      </c>
      <c r="G18" s="13">
        <f t="shared" si="1"/>
        <v>0.61899536522329235</v>
      </c>
    </row>
    <row r="19" spans="1:7" ht="35" thickBot="1" x14ac:dyDescent="0.4">
      <c r="A19" s="10" t="s">
        <v>120</v>
      </c>
      <c r="B19" s="8" t="s">
        <v>17</v>
      </c>
      <c r="C19" s="14">
        <v>283616.09999999998</v>
      </c>
      <c r="D19" s="14">
        <v>29944.1</v>
      </c>
      <c r="E19" s="13">
        <f t="shared" si="0"/>
        <v>0.10557969029261738</v>
      </c>
      <c r="F19" s="14">
        <v>19699.099999999999</v>
      </c>
      <c r="G19" s="13">
        <f t="shared" si="1"/>
        <v>1.520074521171018</v>
      </c>
    </row>
    <row r="20" spans="1:7" ht="23.5" thickBot="1" x14ac:dyDescent="0.4">
      <c r="A20" s="10" t="s">
        <v>129</v>
      </c>
      <c r="B20" s="8" t="s">
        <v>128</v>
      </c>
      <c r="C20" s="14">
        <v>525</v>
      </c>
      <c r="D20" s="14">
        <v>0</v>
      </c>
      <c r="E20" s="13">
        <f t="shared" si="0"/>
        <v>0</v>
      </c>
      <c r="F20" s="14">
        <v>0</v>
      </c>
      <c r="G20" s="13">
        <v>0</v>
      </c>
    </row>
    <row r="21" spans="1:7" ht="15" thickBot="1" x14ac:dyDescent="0.4">
      <c r="A21" s="9" t="s">
        <v>86</v>
      </c>
      <c r="B21" s="6" t="s">
        <v>18</v>
      </c>
      <c r="C21" s="15">
        <f>SUM(C22:C30)</f>
        <v>12014015.699999999</v>
      </c>
      <c r="D21" s="15">
        <f>D22+D24+D25+D26+D27+D28++D29+D30</f>
        <v>1868778.8</v>
      </c>
      <c r="E21" s="12">
        <f t="shared" si="0"/>
        <v>0.15554988828589597</v>
      </c>
      <c r="F21" s="15">
        <f>SUM(F22:F30)</f>
        <v>891120.3</v>
      </c>
      <c r="G21" s="12">
        <f t="shared" si="1"/>
        <v>2.0971116918781898</v>
      </c>
    </row>
    <row r="22" spans="1:7" ht="15" thickBot="1" x14ac:dyDescent="0.4">
      <c r="A22" s="10" t="s">
        <v>87</v>
      </c>
      <c r="B22" s="8" t="s">
        <v>19</v>
      </c>
      <c r="C22" s="14">
        <v>270378.40000000002</v>
      </c>
      <c r="D22" s="14">
        <v>48069.3</v>
      </c>
      <c r="E22" s="13">
        <f t="shared" si="0"/>
        <v>0.17778528166451166</v>
      </c>
      <c r="F22" s="14">
        <v>47220.2</v>
      </c>
      <c r="G22" s="13">
        <f t="shared" si="1"/>
        <v>1.0179817112168099</v>
      </c>
    </row>
    <row r="23" spans="1:7" ht="15" thickBot="1" x14ac:dyDescent="0.4">
      <c r="A23" s="10" t="s">
        <v>136</v>
      </c>
      <c r="B23" s="8" t="s">
        <v>138</v>
      </c>
      <c r="C23" s="14">
        <v>88575</v>
      </c>
      <c r="D23" s="14">
        <v>0</v>
      </c>
      <c r="E23" s="13">
        <f t="shared" si="0"/>
        <v>0</v>
      </c>
      <c r="F23" s="14">
        <v>0</v>
      </c>
      <c r="G23" s="13">
        <v>0</v>
      </c>
    </row>
    <row r="24" spans="1:7" ht="15" thickBot="1" x14ac:dyDescent="0.4">
      <c r="A24" s="10" t="s">
        <v>88</v>
      </c>
      <c r="B24" s="8" t="s">
        <v>20</v>
      </c>
      <c r="C24" s="14">
        <v>2564987.7000000002</v>
      </c>
      <c r="D24" s="14">
        <v>360807.1</v>
      </c>
      <c r="E24" s="13">
        <f t="shared" si="0"/>
        <v>0.14066621060210149</v>
      </c>
      <c r="F24" s="14">
        <v>418236.7</v>
      </c>
      <c r="G24" s="13">
        <f t="shared" si="1"/>
        <v>0.86268636874764926</v>
      </c>
    </row>
    <row r="25" spans="1:7" ht="15" thickBot="1" x14ac:dyDescent="0.4">
      <c r="A25" s="10" t="s">
        <v>121</v>
      </c>
      <c r="B25" s="8" t="s">
        <v>21</v>
      </c>
      <c r="C25" s="14">
        <v>64314.3</v>
      </c>
      <c r="D25" s="14">
        <v>1195.5999999999999</v>
      </c>
      <c r="E25" s="13">
        <f t="shared" si="0"/>
        <v>1.85899558885038E-2</v>
      </c>
      <c r="F25" s="14">
        <v>1855.3</v>
      </c>
      <c r="G25" s="13">
        <f t="shared" si="1"/>
        <v>0.64442408235864812</v>
      </c>
    </row>
    <row r="26" spans="1:7" ht="15" thickBot="1" x14ac:dyDescent="0.4">
      <c r="A26" s="10" t="s">
        <v>89</v>
      </c>
      <c r="B26" s="8" t="s">
        <v>22</v>
      </c>
      <c r="C26" s="14">
        <v>147759.6</v>
      </c>
      <c r="D26" s="14">
        <v>22553.7</v>
      </c>
      <c r="E26" s="13">
        <f t="shared" si="0"/>
        <v>0.15263779815321643</v>
      </c>
      <c r="F26" s="14">
        <v>31293.1</v>
      </c>
      <c r="G26" s="13">
        <f t="shared" si="1"/>
        <v>0.72072437693932534</v>
      </c>
    </row>
    <row r="27" spans="1:7" ht="15" thickBot="1" x14ac:dyDescent="0.4">
      <c r="A27" s="10" t="s">
        <v>90</v>
      </c>
      <c r="B27" s="8" t="s">
        <v>23</v>
      </c>
      <c r="C27" s="14">
        <v>1231657</v>
      </c>
      <c r="D27" s="14">
        <v>1039218</v>
      </c>
      <c r="E27" s="13">
        <f t="shared" si="0"/>
        <v>0.84375601324069927</v>
      </c>
      <c r="F27" s="14">
        <v>20620.900000000001</v>
      </c>
      <c r="G27" s="13">
        <f t="shared" si="1"/>
        <v>50.396345455338995</v>
      </c>
    </row>
    <row r="28" spans="1:7" ht="15" thickBot="1" x14ac:dyDescent="0.4">
      <c r="A28" s="10" t="s">
        <v>91</v>
      </c>
      <c r="B28" s="8" t="s">
        <v>24</v>
      </c>
      <c r="C28" s="14">
        <v>5246657</v>
      </c>
      <c r="D28" s="14">
        <v>380254.8</v>
      </c>
      <c r="E28" s="13">
        <f t="shared" si="0"/>
        <v>7.2475635437956015E-2</v>
      </c>
      <c r="F28" s="14">
        <v>246336.7</v>
      </c>
      <c r="G28" s="13">
        <f t="shared" si="1"/>
        <v>1.5436384428304835</v>
      </c>
    </row>
    <row r="29" spans="1:7" ht="15" thickBot="1" x14ac:dyDescent="0.4">
      <c r="A29" s="10" t="s">
        <v>135</v>
      </c>
      <c r="B29" s="8" t="s">
        <v>137</v>
      </c>
      <c r="C29" s="14">
        <v>17497.2</v>
      </c>
      <c r="D29" s="14">
        <v>0</v>
      </c>
      <c r="E29" s="13">
        <f t="shared" si="0"/>
        <v>0</v>
      </c>
      <c r="F29" s="14">
        <v>3459</v>
      </c>
      <c r="G29" s="13">
        <f t="shared" si="1"/>
        <v>0</v>
      </c>
    </row>
    <row r="30" spans="1:7" ht="15" thickBot="1" x14ac:dyDescent="0.4">
      <c r="A30" s="10" t="s">
        <v>92</v>
      </c>
      <c r="B30" s="8" t="s">
        <v>25</v>
      </c>
      <c r="C30" s="14">
        <v>2382189.5</v>
      </c>
      <c r="D30" s="14">
        <v>16680.3</v>
      </c>
      <c r="E30" s="13">
        <f t="shared" si="0"/>
        <v>7.0020877852076833E-3</v>
      </c>
      <c r="F30" s="14">
        <v>122098.4</v>
      </c>
      <c r="G30" s="13">
        <f t="shared" si="1"/>
        <v>0.13661358379798588</v>
      </c>
    </row>
    <row r="31" spans="1:7" ht="15" thickBot="1" x14ac:dyDescent="0.4">
      <c r="A31" s="9" t="s">
        <v>93</v>
      </c>
      <c r="B31" s="6" t="s">
        <v>26</v>
      </c>
      <c r="C31" s="15">
        <f>SUM(C32:C35)</f>
        <v>3366766.5</v>
      </c>
      <c r="D31" s="15">
        <f>SUM(D32:D35)</f>
        <v>34792.300000000003</v>
      </c>
      <c r="E31" s="12">
        <f t="shared" si="0"/>
        <v>1.0334040094553633E-2</v>
      </c>
      <c r="F31" s="15">
        <f>SUM(F32:F35)</f>
        <v>37457.600000000006</v>
      </c>
      <c r="G31" s="12">
        <f t="shared" si="1"/>
        <v>0.92884488061167825</v>
      </c>
    </row>
    <row r="32" spans="1:7" ht="15" thickBot="1" x14ac:dyDescent="0.4">
      <c r="A32" s="10" t="s">
        <v>94</v>
      </c>
      <c r="B32" s="8" t="s">
        <v>27</v>
      </c>
      <c r="C32" s="14">
        <v>273328.5</v>
      </c>
      <c r="D32" s="14">
        <v>11047.8</v>
      </c>
      <c r="E32" s="13">
        <f t="shared" si="0"/>
        <v>4.0419495222781376E-2</v>
      </c>
      <c r="F32" s="14">
        <v>21806.400000000001</v>
      </c>
      <c r="G32" s="13">
        <f t="shared" si="1"/>
        <v>0.50663108078362307</v>
      </c>
    </row>
    <row r="33" spans="1:7" ht="15" thickBot="1" x14ac:dyDescent="0.4">
      <c r="A33" s="10" t="s">
        <v>95</v>
      </c>
      <c r="B33" s="8" t="s">
        <v>28</v>
      </c>
      <c r="C33" s="14">
        <v>1521108.8</v>
      </c>
      <c r="D33" s="14">
        <v>11698</v>
      </c>
      <c r="E33" s="13">
        <f t="shared" si="0"/>
        <v>7.6904426560414352E-3</v>
      </c>
      <c r="F33" s="14">
        <v>2781.7</v>
      </c>
      <c r="G33" s="13">
        <f t="shared" si="1"/>
        <v>4.2053420570154945</v>
      </c>
    </row>
    <row r="34" spans="1:7" ht="15" thickBot="1" x14ac:dyDescent="0.4">
      <c r="A34" s="10" t="s">
        <v>96</v>
      </c>
      <c r="B34" s="8" t="s">
        <v>29</v>
      </c>
      <c r="C34" s="14">
        <v>1371395.5</v>
      </c>
      <c r="D34" s="14">
        <v>0</v>
      </c>
      <c r="E34" s="13">
        <f t="shared" si="0"/>
        <v>0</v>
      </c>
      <c r="F34" s="14">
        <v>0</v>
      </c>
      <c r="G34" s="13">
        <v>0</v>
      </c>
    </row>
    <row r="35" spans="1:7" ht="23.5" thickBot="1" x14ac:dyDescent="0.4">
      <c r="A35" s="10" t="s">
        <v>97</v>
      </c>
      <c r="B35" s="8" t="s">
        <v>30</v>
      </c>
      <c r="C35" s="14">
        <v>200933.7</v>
      </c>
      <c r="D35" s="14">
        <v>12046.5</v>
      </c>
      <c r="E35" s="13">
        <f t="shared" si="0"/>
        <v>5.9952611234451961E-2</v>
      </c>
      <c r="F35" s="14">
        <v>12869.5</v>
      </c>
      <c r="G35" s="13">
        <f t="shared" si="1"/>
        <v>0.93605035160651151</v>
      </c>
    </row>
    <row r="36" spans="1:7" ht="15" thickBot="1" x14ac:dyDescent="0.4">
      <c r="A36" s="9" t="s">
        <v>98</v>
      </c>
      <c r="B36" s="6" t="s">
        <v>31</v>
      </c>
      <c r="C36" s="15">
        <f>SUM(C37:C39)</f>
        <v>765837.10000000009</v>
      </c>
      <c r="D36" s="15">
        <f>SUM(D37:D39)</f>
        <v>27831.3</v>
      </c>
      <c r="E36" s="12">
        <f t="shared" si="0"/>
        <v>3.6341018213925644E-2</v>
      </c>
      <c r="F36" s="15">
        <f>SUM(F37:F39)</f>
        <v>56586.3</v>
      </c>
      <c r="G36" s="12">
        <f t="shared" si="1"/>
        <v>0.491838130430864</v>
      </c>
    </row>
    <row r="37" spans="1:7" ht="15" thickBot="1" x14ac:dyDescent="0.4">
      <c r="A37" s="10" t="s">
        <v>130</v>
      </c>
      <c r="B37" s="8" t="s">
        <v>131</v>
      </c>
      <c r="C37" s="14">
        <v>289786.7</v>
      </c>
      <c r="D37" s="14">
        <v>0</v>
      </c>
      <c r="E37" s="13">
        <f t="shared" si="0"/>
        <v>0</v>
      </c>
      <c r="F37" s="14">
        <v>48190.8</v>
      </c>
      <c r="G37" s="13">
        <f t="shared" si="1"/>
        <v>0</v>
      </c>
    </row>
    <row r="38" spans="1:7" ht="23.5" thickBot="1" x14ac:dyDescent="0.4">
      <c r="A38" s="10" t="s">
        <v>99</v>
      </c>
      <c r="B38" s="8" t="s">
        <v>32</v>
      </c>
      <c r="C38" s="14">
        <v>11144.7</v>
      </c>
      <c r="D38" s="14">
        <v>1902.7</v>
      </c>
      <c r="E38" s="13">
        <f t="shared" si="0"/>
        <v>0.17072689260365914</v>
      </c>
      <c r="F38" s="14">
        <v>1509.6</v>
      </c>
      <c r="G38" s="13">
        <f t="shared" si="1"/>
        <v>1.2604001059883414</v>
      </c>
    </row>
    <row r="39" spans="1:7" ht="15" thickBot="1" x14ac:dyDescent="0.4">
      <c r="A39" s="10" t="s">
        <v>100</v>
      </c>
      <c r="B39" s="8" t="s">
        <v>33</v>
      </c>
      <c r="C39" s="14">
        <v>464905.7</v>
      </c>
      <c r="D39" s="14">
        <v>25928.6</v>
      </c>
      <c r="E39" s="13">
        <f t="shared" si="0"/>
        <v>5.5771740376596796E-2</v>
      </c>
      <c r="F39" s="14">
        <v>6885.9</v>
      </c>
      <c r="G39" s="13">
        <f t="shared" si="1"/>
        <v>3.7654627572285393</v>
      </c>
    </row>
    <row r="40" spans="1:7" ht="15" thickBot="1" x14ac:dyDescent="0.4">
      <c r="A40" s="9" t="s">
        <v>101</v>
      </c>
      <c r="B40" s="6" t="s">
        <v>34</v>
      </c>
      <c r="C40" s="15">
        <f>SUM(C41:C49)</f>
        <v>19703279.600000001</v>
      </c>
      <c r="D40" s="15">
        <f>SUM(D41:D49)</f>
        <v>3746356.5999999996</v>
      </c>
      <c r="E40" s="12">
        <f t="shared" si="0"/>
        <v>0.19013873203118933</v>
      </c>
      <c r="F40" s="15">
        <f>SUM(F41:F49)</f>
        <v>3491079.9</v>
      </c>
      <c r="G40" s="12">
        <f t="shared" si="1"/>
        <v>1.0731225601568155</v>
      </c>
    </row>
    <row r="41" spans="1:7" ht="15" thickBot="1" x14ac:dyDescent="0.4">
      <c r="A41" s="10" t="s">
        <v>102</v>
      </c>
      <c r="B41" s="8" t="s">
        <v>35</v>
      </c>
      <c r="C41" s="14">
        <v>6164064.7000000002</v>
      </c>
      <c r="D41" s="14">
        <v>1159801.2</v>
      </c>
      <c r="E41" s="13">
        <f t="shared" si="0"/>
        <v>0.18815526060263449</v>
      </c>
      <c r="F41" s="14">
        <v>1026641.4</v>
      </c>
      <c r="G41" s="13">
        <f t="shared" si="1"/>
        <v>1.1297042959693617</v>
      </c>
    </row>
    <row r="42" spans="1:7" ht="15" thickBot="1" x14ac:dyDescent="0.4">
      <c r="A42" s="10" t="s">
        <v>103</v>
      </c>
      <c r="B42" s="8" t="s">
        <v>36</v>
      </c>
      <c r="C42" s="14">
        <v>11485397.699999999</v>
      </c>
      <c r="D42" s="14">
        <v>2135883</v>
      </c>
      <c r="E42" s="13">
        <f t="shared" si="0"/>
        <v>0.18596508852279447</v>
      </c>
      <c r="F42" s="14">
        <v>1924204.6</v>
      </c>
      <c r="G42" s="13">
        <f t="shared" si="1"/>
        <v>1.1100082600363808</v>
      </c>
    </row>
    <row r="43" spans="1:7" ht="15" thickBot="1" x14ac:dyDescent="0.4">
      <c r="A43" s="10" t="s">
        <v>104</v>
      </c>
      <c r="B43" s="8" t="s">
        <v>37</v>
      </c>
      <c r="C43" s="14">
        <v>177803.1</v>
      </c>
      <c r="D43" s="14">
        <v>24711.3</v>
      </c>
      <c r="E43" s="13">
        <f t="shared" si="0"/>
        <v>0.13898126635587343</v>
      </c>
      <c r="F43" s="14">
        <v>49352.800000000003</v>
      </c>
      <c r="G43" s="13">
        <f t="shared" si="1"/>
        <v>0.50070715339352578</v>
      </c>
    </row>
    <row r="44" spans="1:7" ht="15" thickBot="1" x14ac:dyDescent="0.4">
      <c r="A44" s="10" t="s">
        <v>105</v>
      </c>
      <c r="B44" s="8" t="s">
        <v>38</v>
      </c>
      <c r="C44" s="14">
        <v>1457052.7</v>
      </c>
      <c r="D44" s="14">
        <v>347183.9</v>
      </c>
      <c r="E44" s="13">
        <f t="shared" si="0"/>
        <v>0.23827820366415026</v>
      </c>
      <c r="F44" s="14">
        <v>408263.6</v>
      </c>
      <c r="G44" s="13">
        <f t="shared" si="1"/>
        <v>0.85039151175857963</v>
      </c>
    </row>
    <row r="45" spans="1:7" ht="23.5" thickBot="1" x14ac:dyDescent="0.4">
      <c r="A45" s="10" t="s">
        <v>106</v>
      </c>
      <c r="B45" s="8" t="s">
        <v>39</v>
      </c>
      <c r="C45" s="14">
        <v>98767.3</v>
      </c>
      <c r="D45" s="14">
        <v>18838</v>
      </c>
      <c r="E45" s="13">
        <f t="shared" si="0"/>
        <v>0.19073114279726183</v>
      </c>
      <c r="F45" s="14">
        <v>21172.9</v>
      </c>
      <c r="G45" s="13">
        <f t="shared" si="1"/>
        <v>0.889722239277567</v>
      </c>
    </row>
    <row r="46" spans="1:7" ht="15" thickBot="1" x14ac:dyDescent="0.4">
      <c r="A46" s="10" t="s">
        <v>107</v>
      </c>
      <c r="B46" s="8" t="s">
        <v>40</v>
      </c>
      <c r="C46" s="14">
        <v>66931.100000000006</v>
      </c>
      <c r="D46" s="14">
        <v>15501</v>
      </c>
      <c r="E46" s="13">
        <f t="shared" si="0"/>
        <v>0.23159637298654884</v>
      </c>
      <c r="F46" s="14">
        <v>12720</v>
      </c>
      <c r="G46" s="13">
        <f t="shared" si="1"/>
        <v>1.2186320754716982</v>
      </c>
    </row>
    <row r="47" spans="1:7" ht="15" thickBot="1" x14ac:dyDescent="0.4">
      <c r="A47" s="10" t="s">
        <v>108</v>
      </c>
      <c r="B47" s="8" t="s">
        <v>41</v>
      </c>
      <c r="C47" s="14">
        <v>79840.7</v>
      </c>
      <c r="D47" s="14">
        <v>14857.8</v>
      </c>
      <c r="E47" s="13">
        <f t="shared" si="0"/>
        <v>0.18609305780134694</v>
      </c>
      <c r="F47" s="14">
        <v>7337.2</v>
      </c>
      <c r="G47" s="13">
        <f t="shared" si="1"/>
        <v>2.0249959112467972</v>
      </c>
    </row>
    <row r="48" spans="1:7" ht="23.5" thickBot="1" x14ac:dyDescent="0.4">
      <c r="A48" s="10" t="s">
        <v>123</v>
      </c>
      <c r="B48" s="8" t="s">
        <v>126</v>
      </c>
      <c r="C48" s="14">
        <v>45432.5</v>
      </c>
      <c r="D48" s="14">
        <v>10500</v>
      </c>
      <c r="E48" s="13">
        <f t="shared" si="0"/>
        <v>0.23111208936334121</v>
      </c>
      <c r="F48" s="14">
        <v>13728.5</v>
      </c>
      <c r="G48" s="13">
        <f t="shared" si="1"/>
        <v>0.76483228320646834</v>
      </c>
    </row>
    <row r="49" spans="1:7" ht="15" thickBot="1" x14ac:dyDescent="0.4">
      <c r="A49" s="10" t="s">
        <v>109</v>
      </c>
      <c r="B49" s="8" t="s">
        <v>42</v>
      </c>
      <c r="C49" s="14">
        <v>127989.8</v>
      </c>
      <c r="D49" s="14">
        <v>19080.400000000001</v>
      </c>
      <c r="E49" s="13">
        <f t="shared" si="0"/>
        <v>0.14907750461364891</v>
      </c>
      <c r="F49" s="14">
        <v>27658.9</v>
      </c>
      <c r="G49" s="13">
        <f t="shared" si="1"/>
        <v>0.68984666779951487</v>
      </c>
    </row>
    <row r="50" spans="1:7" ht="15" thickBot="1" x14ac:dyDescent="0.4">
      <c r="A50" s="9" t="s">
        <v>110</v>
      </c>
      <c r="B50" s="6" t="s">
        <v>43</v>
      </c>
      <c r="C50" s="15">
        <f>SUM(C51:C52)</f>
        <v>1357003</v>
      </c>
      <c r="D50" s="15">
        <f>SUM(D51:D52)</f>
        <v>188796.6</v>
      </c>
      <c r="E50" s="12">
        <f t="shared" si="0"/>
        <v>0.13912762167806556</v>
      </c>
      <c r="F50" s="15">
        <f>SUM(F51:F52)</f>
        <v>229334.1</v>
      </c>
      <c r="G50" s="12">
        <f t="shared" si="1"/>
        <v>0.82323823626752413</v>
      </c>
    </row>
    <row r="51" spans="1:7" ht="15" thickBot="1" x14ac:dyDescent="0.4">
      <c r="A51" s="10" t="s">
        <v>111</v>
      </c>
      <c r="B51" s="8" t="s">
        <v>44</v>
      </c>
      <c r="C51" s="14">
        <v>1255608.7</v>
      </c>
      <c r="D51" s="14">
        <v>167563.5</v>
      </c>
      <c r="E51" s="13">
        <f t="shared" si="0"/>
        <v>0.13345200618632222</v>
      </c>
      <c r="F51" s="14">
        <v>198117.1</v>
      </c>
      <c r="G51" s="13">
        <f t="shared" si="1"/>
        <v>0.84578009672057586</v>
      </c>
    </row>
    <row r="52" spans="1:7" ht="15" thickBot="1" x14ac:dyDescent="0.4">
      <c r="A52" s="10" t="s">
        <v>112</v>
      </c>
      <c r="B52" s="8" t="s">
        <v>45</v>
      </c>
      <c r="C52" s="14">
        <v>101394.3</v>
      </c>
      <c r="D52" s="14">
        <v>21233.1</v>
      </c>
      <c r="E52" s="13">
        <f t="shared" si="0"/>
        <v>0.20941117991839775</v>
      </c>
      <c r="F52" s="14">
        <v>31217</v>
      </c>
      <c r="G52" s="13">
        <f t="shared" si="1"/>
        <v>0.68017746740558027</v>
      </c>
    </row>
    <row r="53" spans="1:7" ht="15" thickBot="1" x14ac:dyDescent="0.4">
      <c r="A53" s="9" t="s">
        <v>113</v>
      </c>
      <c r="B53" s="6" t="s">
        <v>46</v>
      </c>
      <c r="C53" s="15">
        <f>SUM(C54:C60)</f>
        <v>7180800.4000000004</v>
      </c>
      <c r="D53" s="15">
        <f>SUM(D54:D60)</f>
        <v>1221947.3</v>
      </c>
      <c r="E53" s="12">
        <f t="shared" si="0"/>
        <v>0.17016867646119227</v>
      </c>
      <c r="F53" s="15">
        <f>SUM(F54:F60)</f>
        <v>1384802.2</v>
      </c>
      <c r="G53" s="12">
        <f t="shared" si="1"/>
        <v>0.8823984392861306</v>
      </c>
    </row>
    <row r="54" spans="1:7" ht="15" thickBot="1" x14ac:dyDescent="0.4">
      <c r="A54" s="10" t="s">
        <v>114</v>
      </c>
      <c r="B54" s="8" t="s">
        <v>47</v>
      </c>
      <c r="C54" s="14">
        <v>2779880.9</v>
      </c>
      <c r="D54" s="14">
        <v>741426.7</v>
      </c>
      <c r="E54" s="13">
        <f t="shared" si="0"/>
        <v>0.26671167818736408</v>
      </c>
      <c r="F54" s="14">
        <v>517915.1</v>
      </c>
      <c r="G54" s="13">
        <f t="shared" si="1"/>
        <v>1.4315603078574075</v>
      </c>
    </row>
    <row r="55" spans="1:7" ht="15" thickBot="1" x14ac:dyDescent="0.4">
      <c r="A55" s="10" t="s">
        <v>115</v>
      </c>
      <c r="B55" s="8" t="s">
        <v>48</v>
      </c>
      <c r="C55" s="14">
        <v>1817128.6</v>
      </c>
      <c r="D55" s="14">
        <v>259039.8</v>
      </c>
      <c r="E55" s="13">
        <f t="shared" si="0"/>
        <v>0.14255446752640399</v>
      </c>
      <c r="F55" s="14">
        <v>243027.4</v>
      </c>
      <c r="G55" s="13">
        <f t="shared" si="1"/>
        <v>1.0658872209471031</v>
      </c>
    </row>
    <row r="56" spans="1:7" ht="23.5" thickBot="1" x14ac:dyDescent="0.4">
      <c r="A56" s="10" t="s">
        <v>124</v>
      </c>
      <c r="B56" s="8" t="s">
        <v>127</v>
      </c>
      <c r="C56" s="14">
        <v>24273.200000000001</v>
      </c>
      <c r="D56" s="14">
        <v>6068.3</v>
      </c>
      <c r="E56" s="13">
        <f t="shared" si="0"/>
        <v>0.25</v>
      </c>
      <c r="F56" s="14">
        <v>5893.4</v>
      </c>
      <c r="G56" s="13">
        <f t="shared" si="1"/>
        <v>1.029677266094275</v>
      </c>
    </row>
    <row r="57" spans="1:7" ht="15" thickBot="1" x14ac:dyDescent="0.4">
      <c r="A57" s="10" t="s">
        <v>116</v>
      </c>
      <c r="B57" s="8" t="s">
        <v>49</v>
      </c>
      <c r="C57" s="14">
        <v>133149.4</v>
      </c>
      <c r="D57" s="14">
        <v>69974.899999999994</v>
      </c>
      <c r="E57" s="13">
        <f t="shared" si="0"/>
        <v>0.52553672791616035</v>
      </c>
      <c r="F57" s="14">
        <v>5560.9</v>
      </c>
      <c r="G57" s="13">
        <f t="shared" si="1"/>
        <v>12.58337679152655</v>
      </c>
    </row>
    <row r="58" spans="1:7" ht="15" thickBot="1" x14ac:dyDescent="0.4">
      <c r="A58" s="10" t="s">
        <v>117</v>
      </c>
      <c r="B58" s="8" t="s">
        <v>50</v>
      </c>
      <c r="C58" s="14">
        <v>111088.3</v>
      </c>
      <c r="D58" s="14">
        <v>24579.8</v>
      </c>
      <c r="E58" s="13">
        <f t="shared" si="0"/>
        <v>0.22126362542229919</v>
      </c>
      <c r="F58" s="14">
        <v>23472.2</v>
      </c>
      <c r="G58" s="13">
        <f t="shared" si="1"/>
        <v>1.0471877369824729</v>
      </c>
    </row>
    <row r="59" spans="1:7" ht="23.5" thickBot="1" x14ac:dyDescent="0.4">
      <c r="A59" s="10" t="s">
        <v>118</v>
      </c>
      <c r="B59" s="8" t="s">
        <v>51</v>
      </c>
      <c r="C59" s="14">
        <v>71650.8</v>
      </c>
      <c r="D59" s="14">
        <v>17912.7</v>
      </c>
      <c r="E59" s="13">
        <f t="shared" si="0"/>
        <v>0.25</v>
      </c>
      <c r="F59" s="14">
        <v>17621.099999999999</v>
      </c>
      <c r="G59" s="13">
        <f t="shared" si="1"/>
        <v>1.0165483426119823</v>
      </c>
    </row>
    <row r="60" spans="1:7" ht="15" thickBot="1" x14ac:dyDescent="0.4">
      <c r="A60" s="10" t="s">
        <v>119</v>
      </c>
      <c r="B60" s="8" t="s">
        <v>52</v>
      </c>
      <c r="C60" s="14">
        <v>2243629.2000000002</v>
      </c>
      <c r="D60" s="14">
        <v>102945.1</v>
      </c>
      <c r="E60" s="13">
        <f t="shared" si="0"/>
        <v>4.5883294797553889E-2</v>
      </c>
      <c r="F60" s="14">
        <v>571312.1</v>
      </c>
      <c r="G60" s="13">
        <f t="shared" si="1"/>
        <v>0.18019065235971723</v>
      </c>
    </row>
    <row r="61" spans="1:7" ht="15" thickBot="1" x14ac:dyDescent="0.4">
      <c r="A61" s="5">
        <v>1000</v>
      </c>
      <c r="B61" s="6" t="s">
        <v>53</v>
      </c>
      <c r="C61" s="15">
        <f>SUM(C62:C66)</f>
        <v>19335721.199999999</v>
      </c>
      <c r="D61" s="15">
        <f>SUM(D62:D66)</f>
        <v>4854809.5999999996</v>
      </c>
      <c r="E61" s="12">
        <f t="shared" si="0"/>
        <v>0.25107983042287557</v>
      </c>
      <c r="F61" s="15">
        <f>SUM(F62:F66)</f>
        <v>3303593.3</v>
      </c>
      <c r="G61" s="12">
        <f t="shared" si="1"/>
        <v>1.4695542577834868</v>
      </c>
    </row>
    <row r="62" spans="1:7" ht="15" thickBot="1" x14ac:dyDescent="0.4">
      <c r="A62" s="7">
        <v>1001</v>
      </c>
      <c r="B62" s="8" t="s">
        <v>54</v>
      </c>
      <c r="C62" s="14">
        <v>63992.4</v>
      </c>
      <c r="D62" s="14">
        <v>12859.8</v>
      </c>
      <c r="E62" s="13">
        <f t="shared" si="0"/>
        <v>0.20095823879085639</v>
      </c>
      <c r="F62" s="14">
        <v>12492.7</v>
      </c>
      <c r="G62" s="13">
        <f t="shared" si="1"/>
        <v>1.0293851609339852</v>
      </c>
    </row>
    <row r="63" spans="1:7" ht="15" thickBot="1" x14ac:dyDescent="0.4">
      <c r="A63" s="7">
        <v>1002</v>
      </c>
      <c r="B63" s="8" t="s">
        <v>55</v>
      </c>
      <c r="C63" s="14">
        <v>1153672.2</v>
      </c>
      <c r="D63" s="14">
        <v>288288.59999999998</v>
      </c>
      <c r="E63" s="13">
        <f t="shared" si="0"/>
        <v>0.24988779308368528</v>
      </c>
      <c r="F63" s="14">
        <v>242127.3</v>
      </c>
      <c r="G63" s="13">
        <f t="shared" si="1"/>
        <v>1.1906488859372735</v>
      </c>
    </row>
    <row r="64" spans="1:7" ht="15" thickBot="1" x14ac:dyDescent="0.4">
      <c r="A64" s="7">
        <v>1003</v>
      </c>
      <c r="B64" s="8" t="s">
        <v>56</v>
      </c>
      <c r="C64" s="14">
        <v>12741902.5</v>
      </c>
      <c r="D64" s="14">
        <v>2967072.3</v>
      </c>
      <c r="E64" s="13">
        <f t="shared" si="0"/>
        <v>0.23285944151589605</v>
      </c>
      <c r="F64" s="14">
        <v>2533132.4</v>
      </c>
      <c r="G64" s="13">
        <f t="shared" si="1"/>
        <v>1.1713056530325852</v>
      </c>
    </row>
    <row r="65" spans="1:7" ht="15" thickBot="1" x14ac:dyDescent="0.4">
      <c r="A65" s="7">
        <v>1004</v>
      </c>
      <c r="B65" s="8" t="s">
        <v>57</v>
      </c>
      <c r="C65" s="14">
        <v>5312498.9000000004</v>
      </c>
      <c r="D65" s="14">
        <v>1575247.2</v>
      </c>
      <c r="E65" s="13">
        <f t="shared" si="0"/>
        <v>0.29651718139649869</v>
      </c>
      <c r="F65" s="14">
        <v>503388.1</v>
      </c>
      <c r="G65" s="13">
        <f t="shared" si="1"/>
        <v>3.1292897070868384</v>
      </c>
    </row>
    <row r="66" spans="1:7" ht="15" thickBot="1" x14ac:dyDescent="0.4">
      <c r="A66" s="7">
        <v>1006</v>
      </c>
      <c r="B66" s="8" t="s">
        <v>58</v>
      </c>
      <c r="C66" s="14">
        <v>63655.199999999997</v>
      </c>
      <c r="D66" s="14">
        <v>11341.7</v>
      </c>
      <c r="E66" s="13">
        <f t="shared" si="0"/>
        <v>0.17817397478917671</v>
      </c>
      <c r="F66" s="14">
        <v>12452.8</v>
      </c>
      <c r="G66" s="13">
        <f t="shared" si="1"/>
        <v>0.91077508672748309</v>
      </c>
    </row>
    <row r="67" spans="1:7" ht="15" thickBot="1" x14ac:dyDescent="0.4">
      <c r="A67" s="5">
        <v>1100</v>
      </c>
      <c r="B67" s="6" t="s">
        <v>59</v>
      </c>
      <c r="C67" s="15">
        <f>SUM(C68:C70)</f>
        <v>1424876.4000000001</v>
      </c>
      <c r="D67" s="15">
        <f>SUM(D68:D70)</f>
        <v>334365.90000000002</v>
      </c>
      <c r="E67" s="12">
        <f t="shared" si="0"/>
        <v>0.23466309077755795</v>
      </c>
      <c r="F67" s="15">
        <f>SUM(F68:F70)</f>
        <v>109983.5</v>
      </c>
      <c r="G67" s="12">
        <f t="shared" si="1"/>
        <v>3.0401460219032859</v>
      </c>
    </row>
    <row r="68" spans="1:7" ht="15" thickBot="1" x14ac:dyDescent="0.4">
      <c r="A68" s="7">
        <v>1102</v>
      </c>
      <c r="B68" s="8" t="s">
        <v>60</v>
      </c>
      <c r="C68" s="14">
        <v>894106.2</v>
      </c>
      <c r="D68" s="14">
        <v>167385.20000000001</v>
      </c>
      <c r="E68" s="13">
        <f t="shared" si="0"/>
        <v>0.18720952835356697</v>
      </c>
      <c r="F68" s="14">
        <v>0</v>
      </c>
      <c r="G68" s="13">
        <v>0</v>
      </c>
    </row>
    <row r="69" spans="1:7" ht="15" thickBot="1" x14ac:dyDescent="0.4">
      <c r="A69" s="7">
        <v>1103</v>
      </c>
      <c r="B69" s="8" t="s">
        <v>61</v>
      </c>
      <c r="C69" s="14">
        <v>497776.4</v>
      </c>
      <c r="D69" s="14">
        <v>160155.1</v>
      </c>
      <c r="E69" s="13">
        <f t="shared" ref="E69:E80" si="2">D69/C69</f>
        <v>0.32174104678325449</v>
      </c>
      <c r="F69" s="14">
        <v>103081</v>
      </c>
      <c r="G69" s="13">
        <f t="shared" ref="G69:G80" si="3">D69/F69</f>
        <v>1.5536820558589848</v>
      </c>
    </row>
    <row r="70" spans="1:7" ht="23.5" thickBot="1" x14ac:dyDescent="0.4">
      <c r="A70" s="7">
        <v>1105</v>
      </c>
      <c r="B70" s="8" t="s">
        <v>62</v>
      </c>
      <c r="C70" s="14">
        <v>32993.800000000003</v>
      </c>
      <c r="D70" s="14">
        <v>6825.6</v>
      </c>
      <c r="E70" s="13">
        <f t="shared" si="2"/>
        <v>0.20687523110402559</v>
      </c>
      <c r="F70" s="14">
        <v>6902.5</v>
      </c>
      <c r="G70" s="13">
        <f t="shared" si="3"/>
        <v>0.98885910901847163</v>
      </c>
    </row>
    <row r="71" spans="1:7" ht="15" thickBot="1" x14ac:dyDescent="0.4">
      <c r="A71" s="5">
        <v>1200</v>
      </c>
      <c r="B71" s="6" t="s">
        <v>63</v>
      </c>
      <c r="C71" s="15">
        <f>SUM(C72:C74)</f>
        <v>181173.6</v>
      </c>
      <c r="D71" s="15">
        <f>SUM(D72:D74)</f>
        <v>24468.400000000001</v>
      </c>
      <c r="E71" s="12">
        <f t="shared" si="2"/>
        <v>0.13505499697527676</v>
      </c>
      <c r="F71" s="15">
        <f>SUM(F72:F74)</f>
        <v>36342.9</v>
      </c>
      <c r="G71" s="12">
        <f t="shared" si="3"/>
        <v>0.67326492932594817</v>
      </c>
    </row>
    <row r="72" spans="1:7" ht="15" thickBot="1" x14ac:dyDescent="0.4">
      <c r="A72" s="7">
        <v>1201</v>
      </c>
      <c r="B72" s="8" t="s">
        <v>64</v>
      </c>
      <c r="C72" s="14">
        <v>78378.899999999994</v>
      </c>
      <c r="D72" s="14">
        <v>11420.2</v>
      </c>
      <c r="E72" s="13">
        <f t="shared" si="2"/>
        <v>0.14570503030790177</v>
      </c>
      <c r="F72" s="14">
        <v>17424.2</v>
      </c>
      <c r="G72" s="13">
        <f t="shared" si="3"/>
        <v>0.65542176972256982</v>
      </c>
    </row>
    <row r="73" spans="1:7" ht="15" thickBot="1" x14ac:dyDescent="0.4">
      <c r="A73" s="7">
        <v>1202</v>
      </c>
      <c r="B73" s="8" t="s">
        <v>65</v>
      </c>
      <c r="C73" s="14">
        <v>86857</v>
      </c>
      <c r="D73" s="14">
        <v>13048.2</v>
      </c>
      <c r="E73" s="13">
        <f t="shared" si="2"/>
        <v>0.15022623392472687</v>
      </c>
      <c r="F73" s="14">
        <v>18806.8</v>
      </c>
      <c r="G73" s="13">
        <f t="shared" si="3"/>
        <v>0.69380224174234861</v>
      </c>
    </row>
    <row r="74" spans="1:7" ht="23.5" thickBot="1" x14ac:dyDescent="0.4">
      <c r="A74" s="7">
        <v>1204</v>
      </c>
      <c r="B74" s="8" t="s">
        <v>66</v>
      </c>
      <c r="C74" s="14">
        <v>15937.7</v>
      </c>
      <c r="D74" s="14">
        <v>0</v>
      </c>
      <c r="E74" s="13">
        <f t="shared" si="2"/>
        <v>0</v>
      </c>
      <c r="F74" s="14">
        <v>111.9</v>
      </c>
      <c r="G74" s="13">
        <f t="shared" si="3"/>
        <v>0</v>
      </c>
    </row>
    <row r="75" spans="1:7" ht="23.5" thickBot="1" x14ac:dyDescent="0.4">
      <c r="A75" s="5">
        <v>1300</v>
      </c>
      <c r="B75" s="6" t="s">
        <v>67</v>
      </c>
      <c r="C75" s="15">
        <f>SUM(C76)</f>
        <v>201930.3</v>
      </c>
      <c r="D75" s="15">
        <f>SUM(D76)</f>
        <v>924.1</v>
      </c>
      <c r="E75" s="12">
        <f t="shared" si="2"/>
        <v>4.5763315361785732E-3</v>
      </c>
      <c r="F75" s="15">
        <f>SUM(F76)</f>
        <v>5834.5</v>
      </c>
      <c r="G75" s="12">
        <f t="shared" si="3"/>
        <v>0.15838546576399007</v>
      </c>
    </row>
    <row r="76" spans="1:7" ht="23.5" thickBot="1" x14ac:dyDescent="0.4">
      <c r="A76" s="7">
        <v>1301</v>
      </c>
      <c r="B76" s="8" t="s">
        <v>68</v>
      </c>
      <c r="C76" s="14">
        <v>201930.3</v>
      </c>
      <c r="D76" s="14">
        <v>924.1</v>
      </c>
      <c r="E76" s="13">
        <f t="shared" si="2"/>
        <v>4.5763315361785732E-3</v>
      </c>
      <c r="F76" s="14">
        <v>5834.5</v>
      </c>
      <c r="G76" s="13">
        <f t="shared" si="3"/>
        <v>0.15838546576399007</v>
      </c>
    </row>
    <row r="77" spans="1:7" ht="35" thickBot="1" x14ac:dyDescent="0.4">
      <c r="A77" s="5">
        <v>1400</v>
      </c>
      <c r="B77" s="6" t="s">
        <v>69</v>
      </c>
      <c r="C77" s="15">
        <f>SUM(C78:C80)</f>
        <v>2003888.8</v>
      </c>
      <c r="D77" s="15">
        <f>SUM(D78:D80)</f>
        <v>561406</v>
      </c>
      <c r="E77" s="12">
        <f t="shared" si="2"/>
        <v>0.28015826027871404</v>
      </c>
      <c r="F77" s="15">
        <f>SUM(F78:F80)</f>
        <v>284605</v>
      </c>
      <c r="G77" s="12">
        <f t="shared" si="3"/>
        <v>1.9725795400642996</v>
      </c>
    </row>
    <row r="78" spans="1:7" ht="35" thickBot="1" x14ac:dyDescent="0.4">
      <c r="A78" s="7">
        <v>1401</v>
      </c>
      <c r="B78" s="8" t="s">
        <v>70</v>
      </c>
      <c r="C78" s="14">
        <v>683406.6</v>
      </c>
      <c r="D78" s="14">
        <v>170851.8</v>
      </c>
      <c r="E78" s="13">
        <f t="shared" si="2"/>
        <v>0.25000021948866163</v>
      </c>
      <c r="F78" s="14">
        <v>152820.6</v>
      </c>
      <c r="G78" s="13">
        <f t="shared" si="3"/>
        <v>1.1179893286638056</v>
      </c>
    </row>
    <row r="79" spans="1:7" ht="15" thickBot="1" x14ac:dyDescent="0.4">
      <c r="A79" s="7">
        <v>1402</v>
      </c>
      <c r="B79" s="8" t="s">
        <v>71</v>
      </c>
      <c r="C79" s="14">
        <v>28845.9</v>
      </c>
      <c r="D79" s="14">
        <v>7211.4</v>
      </c>
      <c r="E79" s="13">
        <f t="shared" si="2"/>
        <v>0.24999739997711978</v>
      </c>
      <c r="F79" s="14">
        <v>9900.2999999999993</v>
      </c>
      <c r="G79" s="13">
        <f t="shared" si="3"/>
        <v>0.72840216963122328</v>
      </c>
    </row>
    <row r="80" spans="1:7" ht="15" thickBot="1" x14ac:dyDescent="0.4">
      <c r="A80" s="7">
        <v>1403</v>
      </c>
      <c r="B80" s="8" t="s">
        <v>72</v>
      </c>
      <c r="C80" s="14">
        <v>1291636.3</v>
      </c>
      <c r="D80" s="14">
        <v>383342.8</v>
      </c>
      <c r="E80" s="13">
        <f t="shared" si="2"/>
        <v>0.29678849998254153</v>
      </c>
      <c r="F80" s="14">
        <v>121884.1</v>
      </c>
      <c r="G80" s="13">
        <f t="shared" si="3"/>
        <v>3.1451419832447378</v>
      </c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68" fitToHeight="0" orientation="portrait" horizontalDpi="4294967294" verticalDpi="4294967294" r:id="rId1"/>
  <rowBreaks count="1" manualBreakCount="1">
    <brk id="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В3</vt:lpstr>
      <vt:lpstr>В3!Заголовки_для_печати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Григорьева Регина Витальевна</dc:creator>
  <cp:lastModifiedBy>Смирнов Игорь Николаевич</cp:lastModifiedBy>
  <cp:lastPrinted>2021-05-14T11:19:04Z</cp:lastPrinted>
  <dcterms:created xsi:type="dcterms:W3CDTF">2018-04-09T08:39:25Z</dcterms:created>
  <dcterms:modified xsi:type="dcterms:W3CDTF">2021-05-19T05:57:25Z</dcterms:modified>
</cp:coreProperties>
</file>