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тдел бюджетной политики\Ермолаева Н\служебные\исполнение\за 9 месяцев\"/>
    </mc:Choice>
  </mc:AlternateContent>
  <bookViews>
    <workbookView xWindow="480" yWindow="420" windowWidth="19425" windowHeight="11025"/>
  </bookViews>
  <sheets>
    <sheet name="В5" sheetId="3" r:id="rId1"/>
  </sheets>
  <definedNames>
    <definedName name="_xlnm.Print_Titles" localSheetId="0">В5!$3:$3</definedName>
  </definedNames>
  <calcPr calcId="152511"/>
</workbook>
</file>

<file path=xl/calcChain.xml><?xml version="1.0" encoding="utf-8"?>
<calcChain xmlns="http://schemas.openxmlformats.org/spreadsheetml/2006/main">
  <c r="D61" i="3" l="1"/>
  <c r="D36" i="3"/>
  <c r="D21" i="3"/>
  <c r="D16" i="3"/>
  <c r="C40" i="3"/>
  <c r="C53" i="3" l="1"/>
  <c r="G46" i="3" l="1"/>
  <c r="G47" i="3"/>
  <c r="E23" i="3"/>
  <c r="E29" i="3"/>
  <c r="E17" i="3"/>
  <c r="E18" i="3"/>
  <c r="E19" i="3"/>
  <c r="E20" i="3"/>
  <c r="C72" i="3"/>
  <c r="C78" i="3" l="1"/>
  <c r="E75" i="3"/>
  <c r="F72" i="3"/>
  <c r="D72" i="3"/>
  <c r="E37" i="3"/>
  <c r="F36" i="3"/>
  <c r="C36" i="3"/>
  <c r="F76" i="3" l="1"/>
  <c r="D76" i="3" l="1"/>
  <c r="C76" i="3"/>
  <c r="D78" i="3"/>
  <c r="C67" i="3"/>
  <c r="D67" i="3"/>
  <c r="C61" i="3"/>
  <c r="D53" i="3"/>
  <c r="C50" i="3"/>
  <c r="D50" i="3"/>
  <c r="D40" i="3"/>
  <c r="C31" i="3"/>
  <c r="D31" i="3"/>
  <c r="C21" i="3"/>
  <c r="F21" i="3"/>
  <c r="C16" i="3"/>
  <c r="D14" i="3"/>
  <c r="C14" i="3"/>
  <c r="F14" i="3"/>
  <c r="D5" i="3"/>
  <c r="C5" i="3"/>
  <c r="D4" i="3" l="1"/>
  <c r="C4" i="3"/>
  <c r="E5" i="3" l="1"/>
  <c r="E6" i="3"/>
  <c r="E7" i="3"/>
  <c r="E8" i="3"/>
  <c r="E9" i="3"/>
  <c r="E10" i="3"/>
  <c r="E11" i="3"/>
  <c r="E12" i="3"/>
  <c r="E13" i="3"/>
  <c r="E14" i="3"/>
  <c r="E15" i="3"/>
  <c r="E16" i="3"/>
  <c r="E21" i="3"/>
  <c r="E22" i="3"/>
  <c r="E24" i="3"/>
  <c r="E25" i="3"/>
  <c r="E26" i="3"/>
  <c r="E27" i="3"/>
  <c r="E28" i="3"/>
  <c r="E30" i="3"/>
  <c r="E31" i="3"/>
  <c r="E32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6" i="3"/>
  <c r="E77" i="3"/>
  <c r="E4" i="3"/>
  <c r="G6" i="3"/>
  <c r="G7" i="3"/>
  <c r="G8" i="3"/>
  <c r="G9" i="3"/>
  <c r="G10" i="3"/>
  <c r="G13" i="3"/>
  <c r="G15" i="3"/>
  <c r="G17" i="3"/>
  <c r="G18" i="3"/>
  <c r="G19" i="3"/>
  <c r="G20" i="3"/>
  <c r="G22" i="3"/>
  <c r="G24" i="3"/>
  <c r="G25" i="3"/>
  <c r="G26" i="3"/>
  <c r="G27" i="3"/>
  <c r="G28" i="3"/>
  <c r="G30" i="3"/>
  <c r="G32" i="3"/>
  <c r="G33" i="3"/>
  <c r="G34" i="3"/>
  <c r="G35" i="3"/>
  <c r="G38" i="3"/>
  <c r="G39" i="3"/>
  <c r="G41" i="3"/>
  <c r="G42" i="3"/>
  <c r="G43" i="3"/>
  <c r="G44" i="3"/>
  <c r="G45" i="3"/>
  <c r="G48" i="3"/>
  <c r="G49" i="3"/>
  <c r="G51" i="3"/>
  <c r="G52" i="3"/>
  <c r="G54" i="3"/>
  <c r="G55" i="3"/>
  <c r="G56" i="3"/>
  <c r="G57" i="3"/>
  <c r="G58" i="3"/>
  <c r="G59" i="3"/>
  <c r="G60" i="3"/>
  <c r="G62" i="3"/>
  <c r="G63" i="3"/>
  <c r="G64" i="3"/>
  <c r="G65" i="3"/>
  <c r="G66" i="3"/>
  <c r="G68" i="3"/>
  <c r="G69" i="3"/>
  <c r="G70" i="3"/>
  <c r="G71" i="3"/>
  <c r="G73" i="3"/>
  <c r="G74" i="3"/>
  <c r="G77" i="3"/>
  <c r="F67" i="3" l="1"/>
  <c r="G67" i="3" s="1"/>
  <c r="F16" i="3"/>
  <c r="G16" i="3" s="1"/>
  <c r="F78" i="3"/>
  <c r="G76" i="3"/>
  <c r="G72" i="3"/>
  <c r="F61" i="3"/>
  <c r="G61" i="3" s="1"/>
  <c r="F53" i="3"/>
  <c r="G53" i="3" s="1"/>
  <c r="F50" i="3"/>
  <c r="G50" i="3" s="1"/>
  <c r="F40" i="3"/>
  <c r="G40" i="3" s="1"/>
  <c r="G36" i="3"/>
  <c r="F31" i="3"/>
  <c r="G31" i="3" s="1"/>
  <c r="G21" i="3"/>
  <c r="G14" i="3"/>
  <c r="F5" i="3"/>
  <c r="F4" i="3" l="1"/>
  <c r="G4" i="3" s="1"/>
  <c r="G5" i="3"/>
</calcChain>
</file>

<file path=xl/sharedStrings.xml><?xml version="1.0" encoding="utf-8"?>
<sst xmlns="http://schemas.openxmlformats.org/spreadsheetml/2006/main" count="151" uniqueCount="143">
  <si>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</si>
  <si>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</si>
  <si>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</si>
  <si>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</si>
  <si>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</si>
  <si>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</si>
  <si>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</si>
  <si>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</si>
  <si>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</si>
  <si>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</si>
  <si>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</si>
  <si>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</si>
  <si>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</si>
  <si>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</si>
  <si>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</si>
  <si>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</si>
  <si>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</si>
  <si>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</si>
  <si>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</si>
  <si>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</si>
  <si>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</si>
  <si>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</si>
  <si>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</si>
  <si>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</si>
  <si>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</si>
  <si>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</si>
  <si>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</si>
  <si>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</si>
  <si>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</si>
  <si>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</si>
  <si>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</si>
  <si>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</si>
  <si>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</si>
  <si>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</si>
  <si>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</si>
  <si>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</si>
  <si>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</si>
  <si>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</si>
  <si>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</si>
  <si>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</si>
  <si>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</si>
  <si>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</si>
  <si>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</si>
  <si>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</si>
  <si>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</si>
  <si>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</si>
  <si>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</si>
  <si>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</si>
  <si>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</si>
  <si>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</si>
  <si>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</si>
  <si>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</si>
  <si>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</si>
  <si>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</si>
  <si>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</si>
  <si>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</si>
  <si>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</si>
  <si>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</si>
  <si>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</si>
  <si>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</si>
  <si>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</si>
  <si>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</si>
  <si>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</si>
  <si>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</si>
  <si>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</si>
  <si>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</si>
  <si>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</si>
  <si>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</si>
  <si>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</si>
  <si>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</si>
  <si>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</si>
  <si>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</si>
  <si>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</si>
  <si>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</si>
  <si>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</si>
  <si>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</si>
  <si>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</si>
  <si>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</si>
  <si>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</si>
  <si>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</si>
  <si>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</si>
  <si>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</si>
  <si>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</si>
  <si>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</si>
  <si>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</si>
  <si>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</si>
  <si>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</si>
  <si>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</si>
  <si>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</si>
  <si>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</si>
  <si>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</si>
  <si>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</si>
  <si>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</si>
  <si>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</si>
  <si>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</si>
  <si>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</si>
  <si>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</si>
  <si>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</si>
  <si>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</si>
  <si>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</si>
  <si>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</si>
  <si>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</si>
  <si>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</si>
  <si>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</si>
  <si>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</si>
  <si>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</si>
  <si>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</si>
  <si>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</si>
  <si>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</si>
  <si>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</si>
  <si>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</si>
  <si>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</si>
  <si>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</si>
  <si>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</si>
  <si>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</si>
  <si>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</si>
  <si>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</si>
  <si>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</si>
  <si>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</si>
  <si>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</si>
  <si>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</si>
  <si>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</si>
  <si>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</si>
  <si>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</si>
  <si>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</si>
  <si>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</si>
  <si>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</si>
  <si>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</si>
  <si>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</si>
  <si>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</si>
  <si>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</si>
  <si>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 xml:space="preserve">Физическая культура  </t>
  </si>
  <si>
    <t>0602</t>
  </si>
  <si>
    <t>Сбор, удаление отходов и очистка сточных вод</t>
  </si>
  <si>
    <t>0402</t>
  </si>
  <si>
    <t>0410</t>
  </si>
  <si>
    <t>Топливно-энергетический комплекс</t>
  </si>
  <si>
    <t>Связь и информатика</t>
  </si>
  <si>
    <t>-</t>
  </si>
  <si>
    <t>Сведения об исполнении консолидированного бюджета по расходам в разрезе разделов и подразделов классификации расходов бюджета за 9 месяцев 2020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</si>
  <si>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01.10.2020,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</si>
  <si>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01.10.2020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</si>
  <si>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01.10.2019,</t>
    </r>
    <r>
      <rPr>
        <sz val="9"/>
        <color rgb="FF000000"/>
        <rFont val="Times New Roman"/>
        <family val="1"/>
        <charset val="204"/>
      </rPr>
      <t xml:space="preserve"> 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</si>
</sst>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  <xf numFmtId="0" fontId="1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4" fontId="0" fillId="0" borderId="0" xfId="0" applyNumberFormat="1"/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F3" sqref="F3"/>
    </sheetView>
  </sheetViews>
  <sheetFormatPr defaultRowHeight="15" x14ac:dyDescent="0.25"/>
  <cols>
    <col min="1" max="1" width="6" customWidth="1"/>
    <col min="2" max="2" width="41.140625" customWidth="1"/>
    <col min="3" max="3" width="17.140625" customWidth="1"/>
    <col min="4" max="4" width="16.140625" customWidth="1"/>
    <col min="5" max="5" width="18.7109375" customWidth="1"/>
    <col min="6" max="6" width="15" customWidth="1"/>
    <col min="7" max="7" width="16.42578125" customWidth="1"/>
    <col min="8" max="8" width="5.5703125" customWidth="1"/>
    <col min="10" max="10" width="12.42578125" bestFit="1" customWidth="1"/>
  </cols>
  <sheetData>
    <row r="1" spans="1:10" ht="14.45" x14ac:dyDescent="0.35">
      <c r="G1" s="6"/>
    </row>
    <row r="2" spans="1:10" ht="42.75" customHeight="1" thickBot="1" x14ac:dyDescent="0.3">
      <c r="A2" s="24" t="s">
        <v>139</v>
      </c>
      <c r="B2" s="24"/>
      <c r="C2" s="24"/>
      <c r="D2" s="24"/>
      <c r="E2" s="24"/>
      <c r="F2" s="24"/>
      <c r="G2" s="24"/>
    </row>
    <row r="3" spans="1:10" ht="60.75" thickBot="1" x14ac:dyDescent="0.3">
      <c r="A3" s="1" t="s">
        <v>0</v>
      </c>
      <c r="B3" s="2" t="s">
        <v>1</v>
      </c>
      <c r="C3" s="3" t="s">
        <v>2</v>
      </c>
      <c r="D3" s="3" t="s">
        <v>140</v>
      </c>
      <c r="E3" s="3" t="s">
        <v>141</v>
      </c>
      <c r="F3" s="9" t="s">
        <v>142</v>
      </c>
      <c r="G3" s="3" t="s">
        <v>3</v>
      </c>
    </row>
    <row r="4" spans="1:10" ht="15.75" thickBot="1" x14ac:dyDescent="0.3">
      <c r="A4" s="4"/>
      <c r="B4" s="5" t="s">
        <v>4</v>
      </c>
      <c r="C4" s="7">
        <f>SUM(C5,C14,C16,C21,C31,C36,C40,C50,C53,C61,C67,C72,C76,C78)</f>
        <v>79810685.600000009</v>
      </c>
      <c r="D4" s="7">
        <f>SUM(D5,D14,D16,D21,D31,D36,D40,D50,D53,D61,D67,D72,D76,D78)</f>
        <v>49621309.999999993</v>
      </c>
      <c r="E4" s="8">
        <f>D4/C4</f>
        <v>0.62173767368313382</v>
      </c>
      <c r="F4" s="7">
        <f>SUM(F5,F14,F16,F21,F31,F36,F40,F50,F53,F61,F67,F72,F76,F78)</f>
        <v>66289156.399999991</v>
      </c>
      <c r="G4" s="8">
        <f>D4/F4</f>
        <v>0.74855847765774253</v>
      </c>
      <c r="H4" s="11"/>
      <c r="I4" s="11"/>
      <c r="J4" s="11"/>
    </row>
    <row r="5" spans="1:10" s="17" customFormat="1" ht="15.75" thickBot="1" x14ac:dyDescent="0.3">
      <c r="A5" s="12" t="s">
        <v>60</v>
      </c>
      <c r="B5" s="13" t="s">
        <v>107</v>
      </c>
      <c r="C5" s="14">
        <f>SUM(C6:C13)</f>
        <v>4115957.5999999996</v>
      </c>
      <c r="D5" s="15">
        <f>SUM(D6:D13)</f>
        <v>2360081.7000000002</v>
      </c>
      <c r="E5" s="16">
        <f t="shared" ref="E5:E71" si="0">D5/C5</f>
        <v>0.57339796211700533</v>
      </c>
      <c r="F5" s="15">
        <f>SUM(F6:F13)</f>
        <v>4514647.0999999996</v>
      </c>
      <c r="G5" s="16">
        <f t="shared" ref="G5:G71" si="1">D5/F5</f>
        <v>0.52276105921988902</v>
      </c>
    </row>
    <row r="6" spans="1:10" s="17" customFormat="1" ht="48.75" thickBot="1" x14ac:dyDescent="0.3">
      <c r="A6" s="18" t="s">
        <v>61</v>
      </c>
      <c r="B6" s="19" t="s">
        <v>5</v>
      </c>
      <c r="C6" s="10">
        <v>119132.5</v>
      </c>
      <c r="D6" s="10">
        <v>82099.8</v>
      </c>
      <c r="E6" s="20">
        <f t="shared" si="0"/>
        <v>0.68914695821879002</v>
      </c>
      <c r="F6" s="10">
        <v>113980.8</v>
      </c>
      <c r="G6" s="20">
        <f t="shared" si="1"/>
        <v>0.72029499705213507</v>
      </c>
    </row>
    <row r="7" spans="1:10" s="17" customFormat="1" ht="48.75" thickBot="1" x14ac:dyDescent="0.3">
      <c r="A7" s="18" t="s">
        <v>62</v>
      </c>
      <c r="B7" s="19" t="s">
        <v>6</v>
      </c>
      <c r="C7" s="10">
        <v>1201292.8999999999</v>
      </c>
      <c r="D7" s="10">
        <v>823609.2</v>
      </c>
      <c r="E7" s="20">
        <f t="shared" si="0"/>
        <v>0.6856023206330446</v>
      </c>
      <c r="F7" s="10">
        <v>1144899.7</v>
      </c>
      <c r="G7" s="20">
        <f t="shared" si="1"/>
        <v>0.71937236074042121</v>
      </c>
      <c r="J7" s="21"/>
    </row>
    <row r="8" spans="1:10" s="17" customFormat="1" ht="15.75" thickBot="1" x14ac:dyDescent="0.3">
      <c r="A8" s="18" t="s">
        <v>63</v>
      </c>
      <c r="B8" s="19" t="s">
        <v>7</v>
      </c>
      <c r="C8" s="10">
        <v>121568.2</v>
      </c>
      <c r="D8" s="10">
        <v>86796.3</v>
      </c>
      <c r="E8" s="20">
        <f t="shared" si="0"/>
        <v>0.71397207493407</v>
      </c>
      <c r="F8" s="10">
        <v>134263.20000000001</v>
      </c>
      <c r="G8" s="20">
        <f t="shared" si="1"/>
        <v>0.64646381137943976</v>
      </c>
    </row>
    <row r="9" spans="1:10" s="17" customFormat="1" ht="36.75" thickBot="1" x14ac:dyDescent="0.3">
      <c r="A9" s="18" t="s">
        <v>64</v>
      </c>
      <c r="B9" s="19" t="s">
        <v>8</v>
      </c>
      <c r="C9" s="10">
        <v>322024.90000000002</v>
      </c>
      <c r="D9" s="10">
        <v>200093.5</v>
      </c>
      <c r="E9" s="20">
        <f t="shared" si="0"/>
        <v>0.62136033580011973</v>
      </c>
      <c r="F9" s="10">
        <v>302438.2</v>
      </c>
      <c r="G9" s="20">
        <f t="shared" si="1"/>
        <v>0.66160127920348688</v>
      </c>
    </row>
    <row r="10" spans="1:10" s="17" customFormat="1" ht="15.75" thickBot="1" x14ac:dyDescent="0.3">
      <c r="A10" s="18" t="s">
        <v>65</v>
      </c>
      <c r="B10" s="19" t="s">
        <v>9</v>
      </c>
      <c r="C10" s="10">
        <v>349363.6</v>
      </c>
      <c r="D10" s="10">
        <v>285527.90000000002</v>
      </c>
      <c r="E10" s="20">
        <f t="shared" si="0"/>
        <v>0.81728004863700754</v>
      </c>
      <c r="F10" s="10">
        <v>23025.9</v>
      </c>
      <c r="G10" s="20">
        <f t="shared" si="1"/>
        <v>12.400292713857004</v>
      </c>
    </row>
    <row r="11" spans="1:10" s="17" customFormat="1" ht="15.75" thickBot="1" x14ac:dyDescent="0.3">
      <c r="A11" s="18" t="s">
        <v>66</v>
      </c>
      <c r="B11" s="19" t="s">
        <v>10</v>
      </c>
      <c r="C11" s="10">
        <v>554662.19999999995</v>
      </c>
      <c r="D11" s="10">
        <v>0</v>
      </c>
      <c r="E11" s="20">
        <f t="shared" si="0"/>
        <v>0</v>
      </c>
      <c r="F11" s="10">
        <v>1251861.7</v>
      </c>
      <c r="G11" s="20"/>
    </row>
    <row r="12" spans="1:10" s="17" customFormat="1" ht="24.75" thickBot="1" x14ac:dyDescent="0.3">
      <c r="A12" s="18" t="s">
        <v>67</v>
      </c>
      <c r="B12" s="19" t="s">
        <v>11</v>
      </c>
      <c r="C12" s="10">
        <v>225</v>
      </c>
      <c r="D12" s="10">
        <v>225</v>
      </c>
      <c r="E12" s="20">
        <f t="shared" si="0"/>
        <v>1</v>
      </c>
      <c r="F12" s="10">
        <v>225</v>
      </c>
      <c r="G12" s="20" t="s">
        <v>138</v>
      </c>
    </row>
    <row r="13" spans="1:10" s="17" customFormat="1" ht="15.75" thickBot="1" x14ac:dyDescent="0.3">
      <c r="A13" s="18" t="s">
        <v>68</v>
      </c>
      <c r="B13" s="19" t="s">
        <v>12</v>
      </c>
      <c r="C13" s="10">
        <v>1447688.3</v>
      </c>
      <c r="D13" s="10">
        <v>881730</v>
      </c>
      <c r="E13" s="20">
        <f t="shared" si="0"/>
        <v>0.60906066589057872</v>
      </c>
      <c r="F13" s="10">
        <v>1543952.6</v>
      </c>
      <c r="G13" s="20">
        <f t="shared" si="1"/>
        <v>0.57108618489971774</v>
      </c>
    </row>
    <row r="14" spans="1:10" s="17" customFormat="1" ht="15.75" thickBot="1" x14ac:dyDescent="0.3">
      <c r="A14" s="12" t="s">
        <v>69</v>
      </c>
      <c r="B14" s="13" t="s">
        <v>108</v>
      </c>
      <c r="C14" s="14">
        <f>SUM(C15)</f>
        <v>32794</v>
      </c>
      <c r="D14" s="14">
        <f>SUM(D15)</f>
        <v>23089</v>
      </c>
      <c r="E14" s="16">
        <f t="shared" si="0"/>
        <v>0.70406171860706224</v>
      </c>
      <c r="F14" s="14">
        <f>SUM(F15)</f>
        <v>32920.300000000003</v>
      </c>
      <c r="G14" s="16">
        <f t="shared" si="1"/>
        <v>0.70136055868263647</v>
      </c>
    </row>
    <row r="15" spans="1:10" s="17" customFormat="1" ht="15.75" thickBot="1" x14ac:dyDescent="0.3">
      <c r="A15" s="18" t="s">
        <v>70</v>
      </c>
      <c r="B15" s="19" t="s">
        <v>13</v>
      </c>
      <c r="C15" s="10">
        <v>32794</v>
      </c>
      <c r="D15" s="10">
        <v>23089</v>
      </c>
      <c r="E15" s="20">
        <f t="shared" si="0"/>
        <v>0.70406171860706224</v>
      </c>
      <c r="F15" s="10">
        <v>32920.300000000003</v>
      </c>
      <c r="G15" s="20">
        <f t="shared" si="1"/>
        <v>0.70136055868263647</v>
      </c>
    </row>
    <row r="16" spans="1:10" s="17" customFormat="1" ht="24.75" thickBot="1" x14ac:dyDescent="0.3">
      <c r="A16" s="12" t="s">
        <v>71</v>
      </c>
      <c r="B16" s="13" t="s">
        <v>109</v>
      </c>
      <c r="C16" s="14">
        <f>SUM(C17:C20)</f>
        <v>586214.5</v>
      </c>
      <c r="D16" s="14">
        <f>D17+D18+D19+D20</f>
        <v>391530</v>
      </c>
      <c r="E16" s="16">
        <f t="shared" si="0"/>
        <v>0.66789545465013234</v>
      </c>
      <c r="F16" s="14">
        <f>SUM(F17:F20)</f>
        <v>817032.2</v>
      </c>
      <c r="G16" s="16">
        <f t="shared" si="1"/>
        <v>0.47920999931214464</v>
      </c>
    </row>
    <row r="17" spans="1:7" s="17" customFormat="1" ht="15.75" thickBot="1" x14ac:dyDescent="0.3">
      <c r="A17" s="18" t="s">
        <v>123</v>
      </c>
      <c r="B17" s="19" t="s">
        <v>126</v>
      </c>
      <c r="C17" s="10">
        <v>105368.7</v>
      </c>
      <c r="D17" s="10">
        <v>71929.8</v>
      </c>
      <c r="E17" s="20">
        <f t="shared" si="0"/>
        <v>0.6826486423387591</v>
      </c>
      <c r="F17" s="10">
        <v>131539.79999999999</v>
      </c>
      <c r="G17" s="20">
        <f t="shared" si="1"/>
        <v>0.54682917261543662</v>
      </c>
    </row>
    <row r="18" spans="1:7" s="17" customFormat="1" ht="36.75" thickBot="1" x14ac:dyDescent="0.3">
      <c r="A18" s="18" t="s">
        <v>72</v>
      </c>
      <c r="B18" s="19" t="s">
        <v>14</v>
      </c>
      <c r="C18" s="10">
        <v>175012.3</v>
      </c>
      <c r="D18" s="10">
        <v>101270.6</v>
      </c>
      <c r="E18" s="20">
        <f t="shared" si="0"/>
        <v>0.57864847213595849</v>
      </c>
      <c r="F18" s="10">
        <v>175657.3</v>
      </c>
      <c r="G18" s="20">
        <f t="shared" si="1"/>
        <v>0.57652371976570294</v>
      </c>
    </row>
    <row r="19" spans="1:7" s="17" customFormat="1" ht="15.75" thickBot="1" x14ac:dyDescent="0.3">
      <c r="A19" s="18" t="s">
        <v>121</v>
      </c>
      <c r="B19" s="19" t="s">
        <v>15</v>
      </c>
      <c r="C19" s="10">
        <v>177363.20000000001</v>
      </c>
      <c r="D19" s="10">
        <v>121185.8</v>
      </c>
      <c r="E19" s="20">
        <f t="shared" si="0"/>
        <v>0.68326349547143939</v>
      </c>
      <c r="F19" s="10">
        <v>164551.29999999999</v>
      </c>
      <c r="G19" s="20">
        <f t="shared" si="1"/>
        <v>0.73646212457756344</v>
      </c>
    </row>
    <row r="20" spans="1:7" s="17" customFormat="1" ht="24.75" thickBot="1" x14ac:dyDescent="0.3">
      <c r="A20" s="18" t="s">
        <v>130</v>
      </c>
      <c r="B20" s="19" t="s">
        <v>129</v>
      </c>
      <c r="C20" s="10">
        <v>128470.3</v>
      </c>
      <c r="D20" s="10">
        <v>97143.8</v>
      </c>
      <c r="E20" s="20">
        <f t="shared" si="0"/>
        <v>0.75615764888849801</v>
      </c>
      <c r="F20" s="10">
        <v>345283.8</v>
      </c>
      <c r="G20" s="20">
        <f t="shared" si="1"/>
        <v>0.28134479520904254</v>
      </c>
    </row>
    <row r="21" spans="1:7" s="17" customFormat="1" ht="15.75" thickBot="1" x14ac:dyDescent="0.3">
      <c r="A21" s="12" t="s">
        <v>73</v>
      </c>
      <c r="B21" s="13" t="s">
        <v>110</v>
      </c>
      <c r="C21" s="14">
        <f>SUM(C22:C30)</f>
        <v>14299939</v>
      </c>
      <c r="D21" s="14">
        <f>D22+D23+D24+D25+D26+D27++D28+D29+D30</f>
        <v>7606760.6000000006</v>
      </c>
      <c r="E21" s="16">
        <f t="shared" si="0"/>
        <v>0.53194356982921398</v>
      </c>
      <c r="F21" s="14">
        <f>SUM(F22:F30)</f>
        <v>11444727.800000001</v>
      </c>
      <c r="G21" s="16">
        <f t="shared" si="1"/>
        <v>0.66465194567580721</v>
      </c>
    </row>
    <row r="22" spans="1:7" s="17" customFormat="1" ht="15.75" thickBot="1" x14ac:dyDescent="0.3">
      <c r="A22" s="18" t="s">
        <v>74</v>
      </c>
      <c r="B22" s="19" t="s">
        <v>16</v>
      </c>
      <c r="C22" s="10">
        <v>341752</v>
      </c>
      <c r="D22" s="10">
        <v>201413.4</v>
      </c>
      <c r="E22" s="20">
        <f t="shared" si="0"/>
        <v>0.58935543903181253</v>
      </c>
      <c r="F22" s="10">
        <v>353335.8</v>
      </c>
      <c r="G22" s="20">
        <f t="shared" si="1"/>
        <v>0.57003394504604399</v>
      </c>
    </row>
    <row r="23" spans="1:7" s="17" customFormat="1" ht="15.75" thickBot="1" x14ac:dyDescent="0.3">
      <c r="A23" s="18" t="s">
        <v>134</v>
      </c>
      <c r="B23" s="19" t="s">
        <v>136</v>
      </c>
      <c r="C23" s="10">
        <v>140680</v>
      </c>
      <c r="D23" s="10">
        <v>0</v>
      </c>
      <c r="E23" s="20">
        <f t="shared" si="0"/>
        <v>0</v>
      </c>
      <c r="F23" s="10" t="s">
        <v>138</v>
      </c>
      <c r="G23" s="20" t="s">
        <v>138</v>
      </c>
    </row>
    <row r="24" spans="1:7" s="17" customFormat="1" ht="15.75" thickBot="1" x14ac:dyDescent="0.3">
      <c r="A24" s="18" t="s">
        <v>75</v>
      </c>
      <c r="B24" s="19" t="s">
        <v>17</v>
      </c>
      <c r="C24" s="10">
        <v>2563862.6</v>
      </c>
      <c r="D24" s="10">
        <v>1596620.2</v>
      </c>
      <c r="E24" s="20">
        <f t="shared" si="0"/>
        <v>0.62274015776040414</v>
      </c>
      <c r="F24" s="10">
        <v>2222355</v>
      </c>
      <c r="G24" s="20">
        <f t="shared" si="1"/>
        <v>0.71843616343923444</v>
      </c>
    </row>
    <row r="25" spans="1:7" s="17" customFormat="1" ht="15.75" thickBot="1" x14ac:dyDescent="0.3">
      <c r="A25" s="18" t="s">
        <v>122</v>
      </c>
      <c r="B25" s="19" t="s">
        <v>18</v>
      </c>
      <c r="C25" s="10">
        <v>65099.6</v>
      </c>
      <c r="D25" s="10">
        <v>15048.3</v>
      </c>
      <c r="E25" s="20">
        <f t="shared" si="0"/>
        <v>0.2311581023539315</v>
      </c>
      <c r="F25" s="10">
        <v>59596.9</v>
      </c>
      <c r="G25" s="20">
        <f t="shared" si="1"/>
        <v>0.25250138849503917</v>
      </c>
    </row>
    <row r="26" spans="1:7" s="17" customFormat="1" ht="15.75" thickBot="1" x14ac:dyDescent="0.3">
      <c r="A26" s="18" t="s">
        <v>76</v>
      </c>
      <c r="B26" s="19" t="s">
        <v>19</v>
      </c>
      <c r="C26" s="10">
        <v>165006.70000000001</v>
      </c>
      <c r="D26" s="10">
        <v>126218.3</v>
      </c>
      <c r="E26" s="20">
        <f t="shared" si="0"/>
        <v>0.76492833321313614</v>
      </c>
      <c r="F26" s="10">
        <v>258385.7</v>
      </c>
      <c r="G26" s="20">
        <f t="shared" si="1"/>
        <v>0.48848794650787564</v>
      </c>
    </row>
    <row r="27" spans="1:7" s="17" customFormat="1" ht="15.75" thickBot="1" x14ac:dyDescent="0.3">
      <c r="A27" s="18" t="s">
        <v>77</v>
      </c>
      <c r="B27" s="19" t="s">
        <v>20</v>
      </c>
      <c r="C27" s="10">
        <v>1465892.8</v>
      </c>
      <c r="D27" s="10">
        <v>162610.29999999999</v>
      </c>
      <c r="E27" s="20">
        <f t="shared" si="0"/>
        <v>0.11092918936500676</v>
      </c>
      <c r="F27" s="10">
        <v>295930.5</v>
      </c>
      <c r="G27" s="20">
        <f t="shared" si="1"/>
        <v>0.54948813995177914</v>
      </c>
    </row>
    <row r="28" spans="1:7" s="17" customFormat="1" ht="15.75" thickBot="1" x14ac:dyDescent="0.3">
      <c r="A28" s="18" t="s">
        <v>78</v>
      </c>
      <c r="B28" s="19" t="s">
        <v>21</v>
      </c>
      <c r="C28" s="10">
        <v>7386269.7000000002</v>
      </c>
      <c r="D28" s="10">
        <v>3742970.2</v>
      </c>
      <c r="E28" s="20">
        <f t="shared" si="0"/>
        <v>0.50674702549786399</v>
      </c>
      <c r="F28" s="10">
        <v>6753583.5</v>
      </c>
      <c r="G28" s="20">
        <f t="shared" si="1"/>
        <v>0.55421987453031418</v>
      </c>
    </row>
    <row r="29" spans="1:7" s="17" customFormat="1" ht="15.75" thickBot="1" x14ac:dyDescent="0.3">
      <c r="A29" s="18" t="s">
        <v>135</v>
      </c>
      <c r="B29" s="19" t="s">
        <v>137</v>
      </c>
      <c r="C29" s="10">
        <v>40232.199999999997</v>
      </c>
      <c r="D29" s="10">
        <v>8025.4</v>
      </c>
      <c r="E29" s="20">
        <f t="shared" si="0"/>
        <v>0.19947703580713955</v>
      </c>
      <c r="F29" s="10" t="s">
        <v>138</v>
      </c>
      <c r="G29" s="20" t="s">
        <v>138</v>
      </c>
    </row>
    <row r="30" spans="1:7" s="17" customFormat="1" ht="15.75" thickBot="1" x14ac:dyDescent="0.3">
      <c r="A30" s="18" t="s">
        <v>79</v>
      </c>
      <c r="B30" s="19" t="s">
        <v>22</v>
      </c>
      <c r="C30" s="10">
        <v>2131143.4</v>
      </c>
      <c r="D30" s="10">
        <v>1753854.5</v>
      </c>
      <c r="E30" s="20">
        <f t="shared" si="0"/>
        <v>0.82296409523638814</v>
      </c>
      <c r="F30" s="10">
        <v>1501540.4</v>
      </c>
      <c r="G30" s="20">
        <f t="shared" si="1"/>
        <v>1.1680368373704764</v>
      </c>
    </row>
    <row r="31" spans="1:7" s="17" customFormat="1" ht="15.75" thickBot="1" x14ac:dyDescent="0.3">
      <c r="A31" s="12" t="s">
        <v>80</v>
      </c>
      <c r="B31" s="13" t="s">
        <v>111</v>
      </c>
      <c r="C31" s="14">
        <f>SUM(C32:C35)</f>
        <v>4969950.2</v>
      </c>
      <c r="D31" s="14">
        <f>SUM(D32:D35)</f>
        <v>1750071.8</v>
      </c>
      <c r="E31" s="16">
        <f t="shared" si="0"/>
        <v>0.35213065112805353</v>
      </c>
      <c r="F31" s="14">
        <f>SUM(F32:F35)</f>
        <v>3397333.9</v>
      </c>
      <c r="G31" s="16">
        <f t="shared" si="1"/>
        <v>0.51513093841026347</v>
      </c>
    </row>
    <row r="32" spans="1:7" s="17" customFormat="1" ht="15.75" thickBot="1" x14ac:dyDescent="0.3">
      <c r="A32" s="18" t="s">
        <v>81</v>
      </c>
      <c r="B32" s="19" t="s">
        <v>23</v>
      </c>
      <c r="C32" s="10">
        <v>366741.6</v>
      </c>
      <c r="D32" s="10">
        <v>116977.5</v>
      </c>
      <c r="E32" s="20">
        <f t="shared" si="0"/>
        <v>0.31896436073791468</v>
      </c>
      <c r="F32" s="10">
        <v>430586.1</v>
      </c>
      <c r="G32" s="20">
        <f t="shared" si="1"/>
        <v>0.27167040459503922</v>
      </c>
    </row>
    <row r="33" spans="1:7" s="17" customFormat="1" ht="15.75" thickBot="1" x14ac:dyDescent="0.3">
      <c r="A33" s="18" t="s">
        <v>82</v>
      </c>
      <c r="B33" s="19" t="s">
        <v>24</v>
      </c>
      <c r="C33" s="10">
        <v>917970.3</v>
      </c>
      <c r="D33" s="10">
        <v>225468.2</v>
      </c>
      <c r="E33" s="20">
        <f t="shared" si="0"/>
        <v>0.24561600740241815</v>
      </c>
      <c r="F33" s="10">
        <v>1284696.2</v>
      </c>
      <c r="G33" s="20">
        <f t="shared" si="1"/>
        <v>0.1755031267314405</v>
      </c>
    </row>
    <row r="34" spans="1:7" s="17" customFormat="1" ht="15.75" thickBot="1" x14ac:dyDescent="0.3">
      <c r="A34" s="18" t="s">
        <v>83</v>
      </c>
      <c r="B34" s="19" t="s">
        <v>25</v>
      </c>
      <c r="C34" s="10">
        <v>3165061</v>
      </c>
      <c r="D34" s="10">
        <v>1138276.3</v>
      </c>
      <c r="E34" s="20">
        <f t="shared" si="0"/>
        <v>0.35963802909327813</v>
      </c>
      <c r="F34" s="10">
        <v>1430028.9</v>
      </c>
      <c r="G34" s="20">
        <f t="shared" si="1"/>
        <v>0.79598132597180382</v>
      </c>
    </row>
    <row r="35" spans="1:7" s="17" customFormat="1" ht="24.75" thickBot="1" x14ac:dyDescent="0.3">
      <c r="A35" s="18" t="s">
        <v>84</v>
      </c>
      <c r="B35" s="19" t="s">
        <v>26</v>
      </c>
      <c r="C35" s="10">
        <v>520177.3</v>
      </c>
      <c r="D35" s="10">
        <v>269349.8</v>
      </c>
      <c r="E35" s="20">
        <f t="shared" si="0"/>
        <v>0.51780383342371916</v>
      </c>
      <c r="F35" s="10">
        <v>252022.7</v>
      </c>
      <c r="G35" s="20">
        <f t="shared" si="1"/>
        <v>1.0687521401841975</v>
      </c>
    </row>
    <row r="36" spans="1:7" s="17" customFormat="1" ht="15.75" thickBot="1" x14ac:dyDescent="0.3">
      <c r="A36" s="12" t="s">
        <v>85</v>
      </c>
      <c r="B36" s="13" t="s">
        <v>112</v>
      </c>
      <c r="C36" s="14">
        <f>SUM(C37:C39)</f>
        <v>1339923.6000000001</v>
      </c>
      <c r="D36" s="14">
        <f>D37+D38+D39</f>
        <v>385838.60000000003</v>
      </c>
      <c r="E36" s="16">
        <f t="shared" si="0"/>
        <v>0.28795567150246476</v>
      </c>
      <c r="F36" s="14">
        <f>SUM(F37:F39)</f>
        <v>479058</v>
      </c>
      <c r="G36" s="16">
        <f t="shared" si="1"/>
        <v>0.80541103582447227</v>
      </c>
    </row>
    <row r="37" spans="1:7" s="17" customFormat="1" ht="15.75" thickBot="1" x14ac:dyDescent="0.3">
      <c r="A37" s="18" t="s">
        <v>132</v>
      </c>
      <c r="B37" s="19" t="s">
        <v>133</v>
      </c>
      <c r="C37" s="10">
        <v>352436.1</v>
      </c>
      <c r="D37" s="10">
        <v>189404.2</v>
      </c>
      <c r="E37" s="20">
        <f t="shared" si="0"/>
        <v>0.53741430006744495</v>
      </c>
      <c r="F37" s="10">
        <v>341940.7</v>
      </c>
      <c r="G37" s="20" t="s">
        <v>138</v>
      </c>
    </row>
    <row r="38" spans="1:7" s="17" customFormat="1" ht="24.75" thickBot="1" x14ac:dyDescent="0.3">
      <c r="A38" s="18" t="s">
        <v>86</v>
      </c>
      <c r="B38" s="19" t="s">
        <v>27</v>
      </c>
      <c r="C38" s="10">
        <v>32411.4</v>
      </c>
      <c r="D38" s="10">
        <v>19220.2</v>
      </c>
      <c r="E38" s="20">
        <f t="shared" si="0"/>
        <v>0.59300739863134577</v>
      </c>
      <c r="F38" s="10">
        <v>47107.4</v>
      </c>
      <c r="G38" s="20">
        <f t="shared" si="1"/>
        <v>0.40800808365564645</v>
      </c>
    </row>
    <row r="39" spans="1:7" s="17" customFormat="1" ht="24.75" thickBot="1" x14ac:dyDescent="0.3">
      <c r="A39" s="18" t="s">
        <v>87</v>
      </c>
      <c r="B39" s="19" t="s">
        <v>28</v>
      </c>
      <c r="C39" s="10">
        <v>955076.1</v>
      </c>
      <c r="D39" s="10">
        <v>177214.2</v>
      </c>
      <c r="E39" s="20">
        <f t="shared" si="0"/>
        <v>0.18554982163201447</v>
      </c>
      <c r="F39" s="10">
        <v>90009.9</v>
      </c>
      <c r="G39" s="20">
        <f t="shared" si="1"/>
        <v>1.9688300953561777</v>
      </c>
    </row>
    <row r="40" spans="1:7" s="17" customFormat="1" ht="15.75" thickBot="1" x14ac:dyDescent="0.3">
      <c r="A40" s="12" t="s">
        <v>88</v>
      </c>
      <c r="B40" s="13" t="s">
        <v>113</v>
      </c>
      <c r="C40" s="14">
        <f>C41+C42+C43+C44+C45+C46+C47+C48+C49</f>
        <v>21989692.099999998</v>
      </c>
      <c r="D40" s="14">
        <f>SUM(D41:D49)</f>
        <v>14395766.000000002</v>
      </c>
      <c r="E40" s="16">
        <f t="shared" si="0"/>
        <v>0.6546597348673201</v>
      </c>
      <c r="F40" s="14">
        <f>SUM(F41:F49)</f>
        <v>21580012.399999995</v>
      </c>
      <c r="G40" s="16">
        <f t="shared" si="1"/>
        <v>0.66708793920804255</v>
      </c>
    </row>
    <row r="41" spans="1:7" s="17" customFormat="1" ht="15.75" thickBot="1" x14ac:dyDescent="0.3">
      <c r="A41" s="18" t="s">
        <v>89</v>
      </c>
      <c r="B41" s="19" t="s">
        <v>29</v>
      </c>
      <c r="C41" s="10">
        <v>6266566.4000000004</v>
      </c>
      <c r="D41" s="10">
        <v>3858762.2</v>
      </c>
      <c r="E41" s="20">
        <f t="shared" si="0"/>
        <v>0.61576977784836051</v>
      </c>
      <c r="F41" s="10">
        <v>7105056.0999999996</v>
      </c>
      <c r="G41" s="20">
        <f t="shared" si="1"/>
        <v>0.54310087713452404</v>
      </c>
    </row>
    <row r="42" spans="1:7" s="17" customFormat="1" ht="15.75" thickBot="1" x14ac:dyDescent="0.3">
      <c r="A42" s="18" t="s">
        <v>90</v>
      </c>
      <c r="B42" s="19" t="s">
        <v>30</v>
      </c>
      <c r="C42" s="10">
        <v>11567447.4</v>
      </c>
      <c r="D42" s="10">
        <v>7982747.7999999998</v>
      </c>
      <c r="E42" s="20">
        <f t="shared" si="0"/>
        <v>0.69010452556715318</v>
      </c>
      <c r="F42" s="10">
        <v>10068766.1</v>
      </c>
      <c r="G42" s="20">
        <f t="shared" si="1"/>
        <v>0.79282284648562851</v>
      </c>
    </row>
    <row r="43" spans="1:7" s="17" customFormat="1" ht="15.75" thickBot="1" x14ac:dyDescent="0.3">
      <c r="A43" s="18" t="s">
        <v>91</v>
      </c>
      <c r="B43" s="19" t="s">
        <v>31</v>
      </c>
      <c r="C43" s="10">
        <v>1738473.8</v>
      </c>
      <c r="D43" s="10">
        <v>1060830.2</v>
      </c>
      <c r="E43" s="20">
        <f t="shared" si="0"/>
        <v>0.61020775809218408</v>
      </c>
      <c r="F43" s="10">
        <v>1716366.3</v>
      </c>
      <c r="G43" s="20">
        <f t="shared" si="1"/>
        <v>0.61806748361349206</v>
      </c>
    </row>
    <row r="44" spans="1:7" s="17" customFormat="1" ht="15.75" thickBot="1" x14ac:dyDescent="0.3">
      <c r="A44" s="18" t="s">
        <v>92</v>
      </c>
      <c r="B44" s="19" t="s">
        <v>32</v>
      </c>
      <c r="C44" s="10">
        <v>1681121.9</v>
      </c>
      <c r="D44" s="10">
        <v>1080808.8999999999</v>
      </c>
      <c r="E44" s="20">
        <f t="shared" si="0"/>
        <v>0.64290929765414395</v>
      </c>
      <c r="F44" s="10">
        <v>1887833.8</v>
      </c>
      <c r="G44" s="20">
        <f t="shared" si="1"/>
        <v>0.57251273920405488</v>
      </c>
    </row>
    <row r="45" spans="1:7" s="17" customFormat="1" ht="24.75" thickBot="1" x14ac:dyDescent="0.3">
      <c r="A45" s="18" t="s">
        <v>93</v>
      </c>
      <c r="B45" s="19" t="s">
        <v>33</v>
      </c>
      <c r="C45" s="10">
        <v>125682.5</v>
      </c>
      <c r="D45" s="10">
        <v>56909.8</v>
      </c>
      <c r="E45" s="20">
        <f t="shared" si="0"/>
        <v>0.45280607880969909</v>
      </c>
      <c r="F45" s="10">
        <v>79066.899999999994</v>
      </c>
      <c r="G45" s="20">
        <f t="shared" si="1"/>
        <v>0.7197676903988901</v>
      </c>
    </row>
    <row r="46" spans="1:7" s="17" customFormat="1" ht="15.75" thickBot="1" x14ac:dyDescent="0.3">
      <c r="A46" s="18" t="s">
        <v>94</v>
      </c>
      <c r="B46" s="19" t="s">
        <v>34</v>
      </c>
      <c r="C46" s="10">
        <v>66987.199999999997</v>
      </c>
      <c r="D46" s="10">
        <v>42760.4</v>
      </c>
      <c r="E46" s="20">
        <f t="shared" si="0"/>
        <v>0.63833687629875568</v>
      </c>
      <c r="F46" s="10">
        <v>75315.899999999994</v>
      </c>
      <c r="G46" s="20">
        <f t="shared" si="1"/>
        <v>0.56774731497598785</v>
      </c>
    </row>
    <row r="47" spans="1:7" s="17" customFormat="1" ht="15.75" thickBot="1" x14ac:dyDescent="0.3">
      <c r="A47" s="18" t="s">
        <v>95</v>
      </c>
      <c r="B47" s="19" t="s">
        <v>35</v>
      </c>
      <c r="C47" s="10">
        <v>87462.7</v>
      </c>
      <c r="D47" s="10">
        <v>22117.3</v>
      </c>
      <c r="E47" s="20">
        <f t="shared" si="0"/>
        <v>0.2528769406844289</v>
      </c>
      <c r="F47" s="10">
        <v>219814.2</v>
      </c>
      <c r="G47" s="20">
        <f t="shared" si="1"/>
        <v>0.10061815842652566</v>
      </c>
    </row>
    <row r="48" spans="1:7" s="17" customFormat="1" ht="24.75" thickBot="1" x14ac:dyDescent="0.3">
      <c r="A48" s="18" t="s">
        <v>124</v>
      </c>
      <c r="B48" s="19" t="s">
        <v>127</v>
      </c>
      <c r="C48" s="10">
        <v>47399.4</v>
      </c>
      <c r="D48" s="10">
        <v>35998.9</v>
      </c>
      <c r="E48" s="20">
        <f t="shared" si="0"/>
        <v>0.75948007780689208</v>
      </c>
      <c r="F48" s="10">
        <v>46238.400000000001</v>
      </c>
      <c r="G48" s="20">
        <f t="shared" si="1"/>
        <v>0.77854986331706977</v>
      </c>
    </row>
    <row r="49" spans="1:7" s="17" customFormat="1" ht="15.75" thickBot="1" x14ac:dyDescent="0.3">
      <c r="A49" s="18" t="s">
        <v>96</v>
      </c>
      <c r="B49" s="19" t="s">
        <v>36</v>
      </c>
      <c r="C49" s="10">
        <v>408550.8</v>
      </c>
      <c r="D49" s="10">
        <v>254830.5</v>
      </c>
      <c r="E49" s="20">
        <f t="shared" si="0"/>
        <v>0.62374250643983564</v>
      </c>
      <c r="F49" s="10">
        <v>381554.7</v>
      </c>
      <c r="G49" s="20">
        <f t="shared" si="1"/>
        <v>0.6678740951166372</v>
      </c>
    </row>
    <row r="50" spans="1:7" s="17" customFormat="1" ht="15.75" thickBot="1" x14ac:dyDescent="0.3">
      <c r="A50" s="12" t="s">
        <v>97</v>
      </c>
      <c r="B50" s="13" t="s">
        <v>114</v>
      </c>
      <c r="C50" s="14">
        <f>SUM(C51:C52)</f>
        <v>3311263.7</v>
      </c>
      <c r="D50" s="14">
        <f>SUM(D51:D52)</f>
        <v>1940284.9</v>
      </c>
      <c r="E50" s="16">
        <f t="shared" si="0"/>
        <v>0.58596508034077743</v>
      </c>
      <c r="F50" s="14">
        <f>SUM(F51:F52)</f>
        <v>2696443.6</v>
      </c>
      <c r="G50" s="16">
        <f t="shared" si="1"/>
        <v>0.71957184641280825</v>
      </c>
    </row>
    <row r="51" spans="1:7" s="17" customFormat="1" ht="15.75" thickBot="1" x14ac:dyDescent="0.3">
      <c r="A51" s="18" t="s">
        <v>98</v>
      </c>
      <c r="B51" s="19" t="s">
        <v>37</v>
      </c>
      <c r="C51" s="10">
        <v>3124160.2</v>
      </c>
      <c r="D51" s="10">
        <v>1806371.2</v>
      </c>
      <c r="E51" s="20">
        <f t="shared" si="0"/>
        <v>0.5781941655872832</v>
      </c>
      <c r="F51" s="10">
        <v>2519315.2000000002</v>
      </c>
      <c r="G51" s="20">
        <f t="shared" si="1"/>
        <v>0.71700881255350657</v>
      </c>
    </row>
    <row r="52" spans="1:7" s="17" customFormat="1" ht="24.75" thickBot="1" x14ac:dyDescent="0.3">
      <c r="A52" s="18" t="s">
        <v>99</v>
      </c>
      <c r="B52" s="19" t="s">
        <v>38</v>
      </c>
      <c r="C52" s="10">
        <v>187103.5</v>
      </c>
      <c r="D52" s="10">
        <v>133913.70000000001</v>
      </c>
      <c r="E52" s="20">
        <f t="shared" si="0"/>
        <v>0.7157199090343046</v>
      </c>
      <c r="F52" s="10">
        <v>177128.4</v>
      </c>
      <c r="G52" s="20">
        <f t="shared" si="1"/>
        <v>0.75602613697182397</v>
      </c>
    </row>
    <row r="53" spans="1:7" s="17" customFormat="1" ht="15.75" thickBot="1" x14ac:dyDescent="0.3">
      <c r="A53" s="12" t="s">
        <v>100</v>
      </c>
      <c r="B53" s="13" t="s">
        <v>115</v>
      </c>
      <c r="C53" s="14">
        <f>SUM(C54:C60)</f>
        <v>8403310.8000000007</v>
      </c>
      <c r="D53" s="14">
        <f>SUM(D54:D60)</f>
        <v>5686082.6999999993</v>
      </c>
      <c r="E53" s="16">
        <f t="shared" si="0"/>
        <v>0.67664791120185619</v>
      </c>
      <c r="F53" s="14">
        <f>SUM(F54:F60)</f>
        <v>5198962.3000000007</v>
      </c>
      <c r="G53" s="16">
        <f t="shared" si="1"/>
        <v>1.0936956976972114</v>
      </c>
    </row>
    <row r="54" spans="1:7" s="17" customFormat="1" ht="15.75" thickBot="1" x14ac:dyDescent="0.3">
      <c r="A54" s="18" t="s">
        <v>101</v>
      </c>
      <c r="B54" s="19" t="s">
        <v>39</v>
      </c>
      <c r="C54" s="10">
        <v>4380491.7</v>
      </c>
      <c r="D54" s="10">
        <v>3049991.2</v>
      </c>
      <c r="E54" s="20">
        <f t="shared" si="0"/>
        <v>0.6962668597226197</v>
      </c>
      <c r="F54" s="10">
        <v>2228029.1</v>
      </c>
      <c r="G54" s="20">
        <f t="shared" si="1"/>
        <v>1.368918924802194</v>
      </c>
    </row>
    <row r="55" spans="1:7" s="17" customFormat="1" ht="15.75" thickBot="1" x14ac:dyDescent="0.3">
      <c r="A55" s="18" t="s">
        <v>102</v>
      </c>
      <c r="B55" s="19" t="s">
        <v>40</v>
      </c>
      <c r="C55" s="10">
        <v>1528586.1</v>
      </c>
      <c r="D55" s="10">
        <v>1046827.4</v>
      </c>
      <c r="E55" s="20">
        <f t="shared" si="0"/>
        <v>0.68483378201594269</v>
      </c>
      <c r="F55" s="10">
        <v>1684049.5</v>
      </c>
      <c r="G55" s="20">
        <f t="shared" si="1"/>
        <v>0.62161320079962024</v>
      </c>
    </row>
    <row r="56" spans="1:7" s="17" customFormat="1" ht="24.75" thickBot="1" x14ac:dyDescent="0.3">
      <c r="A56" s="18" t="s">
        <v>125</v>
      </c>
      <c r="B56" s="19" t="s">
        <v>128</v>
      </c>
      <c r="C56" s="10">
        <v>23695.200000000001</v>
      </c>
      <c r="D56" s="10">
        <v>17680</v>
      </c>
      <c r="E56" s="20">
        <f t="shared" si="0"/>
        <v>0.74614267868597861</v>
      </c>
      <c r="F56" s="10">
        <v>22816.5</v>
      </c>
      <c r="G56" s="20">
        <f t="shared" si="1"/>
        <v>0.77487782964083007</v>
      </c>
    </row>
    <row r="57" spans="1:7" s="17" customFormat="1" ht="15.75" thickBot="1" x14ac:dyDescent="0.3">
      <c r="A57" s="18" t="s">
        <v>103</v>
      </c>
      <c r="B57" s="19" t="s">
        <v>41</v>
      </c>
      <c r="C57" s="10">
        <v>460904.6</v>
      </c>
      <c r="D57" s="10">
        <v>450672.2</v>
      </c>
      <c r="E57" s="20">
        <f t="shared" si="0"/>
        <v>0.97779931031280665</v>
      </c>
      <c r="F57" s="10">
        <v>180729</v>
      </c>
      <c r="G57" s="20">
        <f t="shared" si="1"/>
        <v>2.4936352217961701</v>
      </c>
    </row>
    <row r="58" spans="1:7" s="17" customFormat="1" ht="15.75" thickBot="1" x14ac:dyDescent="0.3">
      <c r="A58" s="18" t="s">
        <v>104</v>
      </c>
      <c r="B58" s="19" t="s">
        <v>42</v>
      </c>
      <c r="C58" s="10">
        <v>134342.6</v>
      </c>
      <c r="D58" s="10">
        <v>98061.1</v>
      </c>
      <c r="E58" s="20">
        <f t="shared" si="0"/>
        <v>0.72993302199004639</v>
      </c>
      <c r="F58" s="10">
        <v>126663.3</v>
      </c>
      <c r="G58" s="20">
        <f t="shared" si="1"/>
        <v>0.7741871560270418</v>
      </c>
    </row>
    <row r="59" spans="1:7" s="17" customFormat="1" ht="24.75" thickBot="1" x14ac:dyDescent="0.3">
      <c r="A59" s="18" t="s">
        <v>105</v>
      </c>
      <c r="B59" s="19" t="s">
        <v>43</v>
      </c>
      <c r="C59" s="10">
        <v>70699.199999999997</v>
      </c>
      <c r="D59" s="10">
        <v>52863.3</v>
      </c>
      <c r="E59" s="20">
        <f t="shared" si="0"/>
        <v>0.74772133206599234</v>
      </c>
      <c r="F59" s="10">
        <v>77063</v>
      </c>
      <c r="G59" s="20">
        <f t="shared" si="1"/>
        <v>0.68597511127259514</v>
      </c>
    </row>
    <row r="60" spans="1:7" s="17" customFormat="1" ht="15.75" thickBot="1" x14ac:dyDescent="0.3">
      <c r="A60" s="18" t="s">
        <v>106</v>
      </c>
      <c r="B60" s="19" t="s">
        <v>44</v>
      </c>
      <c r="C60" s="10">
        <v>1804591.4</v>
      </c>
      <c r="D60" s="10">
        <v>969987.5</v>
      </c>
      <c r="E60" s="20">
        <f t="shared" si="0"/>
        <v>0.5375108736526174</v>
      </c>
      <c r="F60" s="10">
        <v>879611.9</v>
      </c>
      <c r="G60" s="20">
        <f t="shared" si="1"/>
        <v>1.102744858272154</v>
      </c>
    </row>
    <row r="61" spans="1:7" s="17" customFormat="1" ht="15.75" thickBot="1" x14ac:dyDescent="0.3">
      <c r="A61" s="22">
        <v>1000</v>
      </c>
      <c r="B61" s="13" t="s">
        <v>116</v>
      </c>
      <c r="C61" s="14">
        <f>SUM(C62:C66)</f>
        <v>18448862.900000002</v>
      </c>
      <c r="D61" s="14">
        <f>D62+D63+D64+D65+D66</f>
        <v>13779070.799999999</v>
      </c>
      <c r="E61" s="16">
        <f t="shared" si="0"/>
        <v>0.74687913692501873</v>
      </c>
      <c r="F61" s="14">
        <f>SUM(F62:F66)</f>
        <v>13781662.199999997</v>
      </c>
      <c r="G61" s="16">
        <f t="shared" si="1"/>
        <v>0.9998119675288516</v>
      </c>
    </row>
    <row r="62" spans="1:7" s="17" customFormat="1" ht="15.75" thickBot="1" x14ac:dyDescent="0.3">
      <c r="A62" s="23">
        <v>1001</v>
      </c>
      <c r="B62" s="19" t="s">
        <v>45</v>
      </c>
      <c r="C62" s="10">
        <v>67893.600000000006</v>
      </c>
      <c r="D62" s="10">
        <v>46826.7</v>
      </c>
      <c r="E62" s="20">
        <f t="shared" si="0"/>
        <v>0.68970712997985073</v>
      </c>
      <c r="F62" s="10">
        <v>63659.7</v>
      </c>
      <c r="G62" s="20">
        <f t="shared" si="1"/>
        <v>0.73557839575115813</v>
      </c>
    </row>
    <row r="63" spans="1:7" s="17" customFormat="1" ht="15.75" thickBot="1" x14ac:dyDescent="0.3">
      <c r="A63" s="23">
        <v>1002</v>
      </c>
      <c r="B63" s="19" t="s">
        <v>46</v>
      </c>
      <c r="C63" s="10">
        <v>1410269.8</v>
      </c>
      <c r="D63" s="10">
        <v>1093203.3</v>
      </c>
      <c r="E63" s="20">
        <f t="shared" si="0"/>
        <v>0.77517316190136099</v>
      </c>
      <c r="F63" s="10">
        <v>1256033.5</v>
      </c>
      <c r="G63" s="20">
        <f t="shared" si="1"/>
        <v>0.87036157873177744</v>
      </c>
    </row>
    <row r="64" spans="1:7" s="17" customFormat="1" ht="15.75" thickBot="1" x14ac:dyDescent="0.3">
      <c r="A64" s="23">
        <v>1003</v>
      </c>
      <c r="B64" s="19" t="s">
        <v>47</v>
      </c>
      <c r="C64" s="10">
        <v>12137085.5</v>
      </c>
      <c r="D64" s="10">
        <v>9060158.1999999993</v>
      </c>
      <c r="E64" s="20">
        <f t="shared" si="0"/>
        <v>0.74648548862904518</v>
      </c>
      <c r="F64" s="10">
        <v>10370151.199999999</v>
      </c>
      <c r="G64" s="20">
        <f t="shared" si="1"/>
        <v>0.87367657667325038</v>
      </c>
    </row>
    <row r="65" spans="1:10" s="17" customFormat="1" ht="15.75" thickBot="1" x14ac:dyDescent="0.3">
      <c r="A65" s="23">
        <v>1004</v>
      </c>
      <c r="B65" s="19" t="s">
        <v>48</v>
      </c>
      <c r="C65" s="10">
        <v>4775994.7</v>
      </c>
      <c r="D65" s="10">
        <v>3541260.5</v>
      </c>
      <c r="E65" s="20">
        <f t="shared" si="0"/>
        <v>0.74147077675777151</v>
      </c>
      <c r="F65" s="10">
        <v>2027990.1</v>
      </c>
      <c r="G65" s="20">
        <f t="shared" si="1"/>
        <v>1.7461922028120354</v>
      </c>
    </row>
    <row r="66" spans="1:10" s="17" customFormat="1" ht="15.75" thickBot="1" x14ac:dyDescent="0.3">
      <c r="A66" s="23">
        <v>1006</v>
      </c>
      <c r="B66" s="19" t="s">
        <v>49</v>
      </c>
      <c r="C66" s="10">
        <v>57619.3</v>
      </c>
      <c r="D66" s="10">
        <v>37622.1</v>
      </c>
      <c r="E66" s="20">
        <f t="shared" si="0"/>
        <v>0.65294267719323207</v>
      </c>
      <c r="F66" s="10">
        <v>63827.7</v>
      </c>
      <c r="G66" s="20">
        <f t="shared" si="1"/>
        <v>0.58943217443210394</v>
      </c>
    </row>
    <row r="67" spans="1:10" s="17" customFormat="1" ht="15.75" thickBot="1" x14ac:dyDescent="0.3">
      <c r="A67" s="22">
        <v>1100</v>
      </c>
      <c r="B67" s="13" t="s">
        <v>117</v>
      </c>
      <c r="C67" s="14">
        <f>SUM(C68:C71)</f>
        <v>1927412.2</v>
      </c>
      <c r="D67" s="14">
        <f>SUM(D68:D71)</f>
        <v>1038649</v>
      </c>
      <c r="E67" s="16">
        <f t="shared" si="0"/>
        <v>0.53888265312422534</v>
      </c>
      <c r="F67" s="14">
        <f>SUM(F68:F71)</f>
        <v>1544485.9</v>
      </c>
      <c r="G67" s="16">
        <f t="shared" si="1"/>
        <v>0.67248849601022587</v>
      </c>
    </row>
    <row r="68" spans="1:10" s="17" customFormat="1" ht="15.75" thickBot="1" x14ac:dyDescent="0.3">
      <c r="A68" s="23">
        <v>1101</v>
      </c>
      <c r="B68" s="19" t="s">
        <v>131</v>
      </c>
      <c r="C68" s="10">
        <v>119339</v>
      </c>
      <c r="D68" s="10">
        <v>76802.399999999994</v>
      </c>
      <c r="E68" s="20">
        <f t="shared" si="0"/>
        <v>0.64356497037850158</v>
      </c>
      <c r="F68" s="10">
        <v>86939.3</v>
      </c>
      <c r="G68" s="20">
        <f t="shared" si="1"/>
        <v>0.88340255787658739</v>
      </c>
    </row>
    <row r="69" spans="1:10" s="17" customFormat="1" ht="15.75" thickBot="1" x14ac:dyDescent="0.3">
      <c r="A69" s="23">
        <v>1102</v>
      </c>
      <c r="B69" s="19" t="s">
        <v>50</v>
      </c>
      <c r="C69" s="10">
        <v>1006206.5</v>
      </c>
      <c r="D69" s="10">
        <v>393224.2</v>
      </c>
      <c r="E69" s="20">
        <f t="shared" si="0"/>
        <v>0.39079870781991571</v>
      </c>
      <c r="F69" s="10">
        <v>491314.5</v>
      </c>
      <c r="G69" s="20">
        <f t="shared" si="1"/>
        <v>0.8003513024752984</v>
      </c>
    </row>
    <row r="70" spans="1:10" s="17" customFormat="1" ht="15.75" thickBot="1" x14ac:dyDescent="0.3">
      <c r="A70" s="23">
        <v>1103</v>
      </c>
      <c r="B70" s="19" t="s">
        <v>51</v>
      </c>
      <c r="C70" s="10">
        <v>749045.7</v>
      </c>
      <c r="D70" s="10">
        <v>529786.30000000005</v>
      </c>
      <c r="E70" s="20">
        <f t="shared" si="0"/>
        <v>0.70728167854110913</v>
      </c>
      <c r="F70" s="10">
        <v>908543.2</v>
      </c>
      <c r="G70" s="20">
        <f t="shared" si="1"/>
        <v>0.58311624587581534</v>
      </c>
    </row>
    <row r="71" spans="1:10" s="17" customFormat="1" ht="24.75" thickBot="1" x14ac:dyDescent="0.3">
      <c r="A71" s="23">
        <v>1105</v>
      </c>
      <c r="B71" s="19" t="s">
        <v>52</v>
      </c>
      <c r="C71" s="10">
        <v>52821</v>
      </c>
      <c r="D71" s="10">
        <v>38836.1</v>
      </c>
      <c r="E71" s="20">
        <f t="shared" si="0"/>
        <v>0.73523977206035473</v>
      </c>
      <c r="F71" s="10">
        <v>57688.9</v>
      </c>
      <c r="G71" s="20">
        <f t="shared" si="1"/>
        <v>0.67319883027757499</v>
      </c>
    </row>
    <row r="72" spans="1:10" s="17" customFormat="1" ht="15.75" thickBot="1" x14ac:dyDescent="0.3">
      <c r="A72" s="22">
        <v>1200</v>
      </c>
      <c r="B72" s="13" t="s">
        <v>118</v>
      </c>
      <c r="C72" s="14">
        <f>SUM(C73:C75)</f>
        <v>204699</v>
      </c>
      <c r="D72" s="14">
        <f>SUM(D73:D75)</f>
        <v>153484.4</v>
      </c>
      <c r="E72" s="16">
        <f t="shared" ref="E72:E77" si="2">D72/C72</f>
        <v>0.74980532391462584</v>
      </c>
      <c r="F72" s="14">
        <f>SUM(F73:F75)</f>
        <v>185268.1</v>
      </c>
      <c r="G72" s="16">
        <f t="shared" ref="G72:G77" si="3">D72/F72</f>
        <v>0.82844483211087061</v>
      </c>
    </row>
    <row r="73" spans="1:10" s="17" customFormat="1" ht="15.75" thickBot="1" x14ac:dyDescent="0.3">
      <c r="A73" s="23">
        <v>1201</v>
      </c>
      <c r="B73" s="19" t="s">
        <v>53</v>
      </c>
      <c r="C73" s="10">
        <v>97871.8</v>
      </c>
      <c r="D73" s="10">
        <v>75032.100000000006</v>
      </c>
      <c r="E73" s="20">
        <f t="shared" si="2"/>
        <v>0.76663655925404461</v>
      </c>
      <c r="F73" s="10">
        <v>84926.8</v>
      </c>
      <c r="G73" s="20">
        <f t="shared" si="3"/>
        <v>0.88349143026700649</v>
      </c>
      <c r="J73" s="21"/>
    </row>
    <row r="74" spans="1:10" s="17" customFormat="1" ht="15.75" thickBot="1" x14ac:dyDescent="0.3">
      <c r="A74" s="23">
        <v>1202</v>
      </c>
      <c r="B74" s="19" t="s">
        <v>54</v>
      </c>
      <c r="C74" s="10">
        <v>100666.4</v>
      </c>
      <c r="D74" s="10">
        <v>75436</v>
      </c>
      <c r="E74" s="20">
        <f t="shared" si="2"/>
        <v>0.7493662234866848</v>
      </c>
      <c r="F74" s="10">
        <v>94443.3</v>
      </c>
      <c r="G74" s="20">
        <f t="shared" si="3"/>
        <v>0.79874379654247574</v>
      </c>
    </row>
    <row r="75" spans="1:10" s="17" customFormat="1" ht="24.75" thickBot="1" x14ac:dyDescent="0.3">
      <c r="A75" s="23">
        <v>1204</v>
      </c>
      <c r="B75" s="19" t="s">
        <v>55</v>
      </c>
      <c r="C75" s="10">
        <v>6160.8</v>
      </c>
      <c r="D75" s="10">
        <v>3016.3</v>
      </c>
      <c r="E75" s="20">
        <f t="shared" si="2"/>
        <v>0.489595507077003</v>
      </c>
      <c r="F75" s="10">
        <v>5898</v>
      </c>
      <c r="G75" s="20" t="s">
        <v>138</v>
      </c>
    </row>
    <row r="76" spans="1:10" s="17" customFormat="1" ht="24.75" thickBot="1" x14ac:dyDescent="0.3">
      <c r="A76" s="22">
        <v>1300</v>
      </c>
      <c r="B76" s="13" t="s">
        <v>119</v>
      </c>
      <c r="C76" s="14">
        <f>SUM(C77)</f>
        <v>180666</v>
      </c>
      <c r="D76" s="14">
        <f>SUM(D77)</f>
        <v>110600.5</v>
      </c>
      <c r="E76" s="16">
        <f t="shared" si="2"/>
        <v>0.61218214827360984</v>
      </c>
      <c r="F76" s="14">
        <f>SUM(F77)</f>
        <v>616602.6</v>
      </c>
      <c r="G76" s="16">
        <f t="shared" si="3"/>
        <v>0.17937079733364733</v>
      </c>
    </row>
    <row r="77" spans="1:10" s="17" customFormat="1" ht="24.75" thickBot="1" x14ac:dyDescent="0.3">
      <c r="A77" s="23">
        <v>1301</v>
      </c>
      <c r="B77" s="19" t="s">
        <v>56</v>
      </c>
      <c r="C77" s="10">
        <v>180666</v>
      </c>
      <c r="D77" s="10">
        <v>110600.5</v>
      </c>
      <c r="E77" s="20">
        <f t="shared" si="2"/>
        <v>0.61218214827360984</v>
      </c>
      <c r="F77" s="10">
        <v>616602.6</v>
      </c>
      <c r="G77" s="20">
        <f t="shared" si="3"/>
        <v>0.17937079733364733</v>
      </c>
    </row>
    <row r="78" spans="1:10" s="17" customFormat="1" ht="36.75" thickBot="1" x14ac:dyDescent="0.3">
      <c r="A78" s="22">
        <v>1400</v>
      </c>
      <c r="B78" s="13" t="s">
        <v>120</v>
      </c>
      <c r="C78" s="14">
        <f>SUM(C79:C81)</f>
        <v>0</v>
      </c>
      <c r="D78" s="14">
        <f>SUM(D79:D81)</f>
        <v>0</v>
      </c>
      <c r="E78" s="16" t="s">
        <v>138</v>
      </c>
      <c r="F78" s="14">
        <f>SUM(F79:F81)</f>
        <v>0</v>
      </c>
      <c r="G78" s="16">
        <v>0</v>
      </c>
    </row>
    <row r="79" spans="1:10" s="17" customFormat="1" ht="36.75" thickBot="1" x14ac:dyDescent="0.3">
      <c r="A79" s="23">
        <v>1401</v>
      </c>
      <c r="B79" s="19" t="s">
        <v>57</v>
      </c>
      <c r="C79" s="10">
        <v>0</v>
      </c>
      <c r="D79" s="10">
        <v>0</v>
      </c>
      <c r="E79" s="20">
        <v>0</v>
      </c>
      <c r="F79" s="10">
        <v>0</v>
      </c>
      <c r="G79" s="20">
        <v>0</v>
      </c>
    </row>
    <row r="80" spans="1:10" s="17" customFormat="1" ht="15.75" thickBot="1" x14ac:dyDescent="0.3">
      <c r="A80" s="23">
        <v>1402</v>
      </c>
      <c r="B80" s="19" t="s">
        <v>58</v>
      </c>
      <c r="C80" s="10">
        <v>0</v>
      </c>
      <c r="D80" s="10">
        <v>0</v>
      </c>
      <c r="E80" s="20">
        <v>0</v>
      </c>
      <c r="F80" s="10">
        <v>0</v>
      </c>
      <c r="G80" s="20">
        <v>0</v>
      </c>
    </row>
    <row r="81" spans="1:7" s="17" customFormat="1" ht="24.75" thickBot="1" x14ac:dyDescent="0.3">
      <c r="A81" s="23">
        <v>1403</v>
      </c>
      <c r="B81" s="19" t="s">
        <v>59</v>
      </c>
      <c r="C81" s="10">
        <v>0</v>
      </c>
      <c r="D81" s="10">
        <v>0</v>
      </c>
      <c r="E81" s="20" t="s">
        <v>138</v>
      </c>
      <c r="F81" s="10">
        <v>0</v>
      </c>
      <c r="G81" s="20">
        <v>0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6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В5</vt:lpstr>
      <vt:lpstr>В5!Заголовки_для_печати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Амурова Анна Олеговна</cp:lastModifiedBy>
  <cp:lastPrinted>2020-11-17T13:43:25Z</cp:lastPrinted>
  <dcterms:created xsi:type="dcterms:W3CDTF">2018-04-09T08:39:25Z</dcterms:created>
  <dcterms:modified xsi:type="dcterms:W3CDTF">2020-11-17T13:43:25Z</dcterms:modified>
</cp:coreProperties>
</file>