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25" windowHeight="11025"/>
  </bookViews>
  <sheets>
    <sheet name="В3" sheetId="1" r:id="rId1"/>
  </sheets>
  <definedNames>
    <definedName name="_xlnm.Print_Titles" localSheetId="0">В3!$4:$4</definedName>
  </definedNames>
  <calcPr calcId="145621"/>
</workbook>
</file>

<file path=xl/calcChain.xml><?xml version="1.0" encoding="utf-8"?>
<calcChain xmlns="http://schemas.openxmlformats.org/spreadsheetml/2006/main">
  <c r="C68" i="1" l="1"/>
  <c r="E7" i="1" l="1"/>
  <c r="E8" i="1"/>
  <c r="E9" i="1"/>
  <c r="E10" i="1"/>
  <c r="E11" i="1"/>
  <c r="E12" i="1"/>
  <c r="E13" i="1"/>
  <c r="E14" i="1"/>
  <c r="E16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8" i="1"/>
  <c r="E39" i="1"/>
  <c r="E40" i="1"/>
  <c r="E42" i="1"/>
  <c r="E43" i="1"/>
  <c r="E44" i="1"/>
  <c r="E45" i="1"/>
  <c r="E46" i="1"/>
  <c r="E47" i="1"/>
  <c r="E48" i="1"/>
  <c r="E49" i="1"/>
  <c r="E50" i="1"/>
  <c r="E52" i="1"/>
  <c r="E53" i="1"/>
  <c r="E55" i="1"/>
  <c r="E56" i="1"/>
  <c r="E57" i="1"/>
  <c r="E58" i="1"/>
  <c r="E59" i="1"/>
  <c r="E60" i="1"/>
  <c r="E61" i="1"/>
  <c r="E63" i="1"/>
  <c r="E64" i="1"/>
  <c r="E65" i="1"/>
  <c r="E66" i="1"/>
  <c r="E67" i="1"/>
  <c r="E69" i="1"/>
  <c r="E70" i="1"/>
  <c r="E71" i="1"/>
  <c r="E73" i="1"/>
  <c r="E74" i="1"/>
  <c r="E75" i="1"/>
  <c r="E77" i="1"/>
  <c r="E79" i="1"/>
  <c r="E80" i="1"/>
  <c r="E81" i="1"/>
  <c r="G71" i="1"/>
  <c r="G70" i="1"/>
  <c r="G69" i="1"/>
  <c r="F68" i="1"/>
  <c r="G36" i="1"/>
  <c r="G35" i="1"/>
  <c r="G34" i="1"/>
  <c r="G33" i="1"/>
  <c r="G24" i="1"/>
  <c r="G25" i="1"/>
  <c r="G26" i="1"/>
  <c r="G27" i="1"/>
  <c r="G28" i="1"/>
  <c r="G29" i="1"/>
  <c r="G31" i="1"/>
  <c r="G8" i="1"/>
  <c r="G9" i="1"/>
  <c r="G10" i="1"/>
  <c r="G11" i="1"/>
  <c r="G13" i="1"/>
  <c r="G14" i="1"/>
  <c r="G18" i="1"/>
  <c r="G19" i="1"/>
  <c r="G20" i="1"/>
  <c r="G48" i="1" l="1"/>
  <c r="G47" i="1"/>
  <c r="D41" i="1"/>
  <c r="D15" i="1" l="1"/>
  <c r="C76" i="1"/>
  <c r="D76" i="1"/>
  <c r="C72" i="1"/>
  <c r="D72" i="1"/>
  <c r="E76" i="1" l="1"/>
  <c r="E72" i="1"/>
  <c r="G81" i="1"/>
  <c r="G80" i="1"/>
  <c r="G79" i="1"/>
  <c r="G77" i="1"/>
  <c r="G74" i="1"/>
  <c r="G73" i="1"/>
  <c r="G67" i="1"/>
  <c r="G66" i="1"/>
  <c r="G65" i="1"/>
  <c r="G64" i="1"/>
  <c r="G63" i="1"/>
  <c r="G61" i="1"/>
  <c r="G60" i="1"/>
  <c r="G59" i="1"/>
  <c r="G58" i="1"/>
  <c r="G57" i="1"/>
  <c r="G56" i="1"/>
  <c r="G55" i="1"/>
  <c r="G53" i="1"/>
  <c r="G52" i="1"/>
  <c r="G50" i="1"/>
  <c r="G49" i="1"/>
  <c r="G46" i="1"/>
  <c r="G45" i="1"/>
  <c r="G44" i="1"/>
  <c r="G43" i="1"/>
  <c r="G42" i="1"/>
  <c r="G40" i="1"/>
  <c r="G39" i="1"/>
  <c r="G23" i="1"/>
  <c r="G16" i="1"/>
  <c r="G7" i="1"/>
  <c r="F37" i="1"/>
  <c r="D37" i="1"/>
  <c r="C37" i="1"/>
  <c r="F17" i="1"/>
  <c r="D17" i="1"/>
  <c r="C17" i="1"/>
  <c r="E17" i="1" l="1"/>
  <c r="E37" i="1"/>
  <c r="G17" i="1"/>
  <c r="G37" i="1"/>
  <c r="F78" i="1" l="1"/>
  <c r="F22" i="1"/>
  <c r="F76" i="1"/>
  <c r="F72" i="1"/>
  <c r="F62" i="1"/>
  <c r="F54" i="1"/>
  <c r="F51" i="1"/>
  <c r="F32" i="1"/>
  <c r="F6" i="1"/>
  <c r="F41" i="1"/>
  <c r="G41" i="1" s="1"/>
  <c r="F15" i="1" l="1"/>
  <c r="F5" i="1" s="1"/>
  <c r="G15" i="1" l="1"/>
  <c r="D78" i="1"/>
  <c r="G76" i="1"/>
  <c r="G72" i="1"/>
  <c r="D68" i="1"/>
  <c r="E68" i="1" s="1"/>
  <c r="D62" i="1"/>
  <c r="D54" i="1"/>
  <c r="D51" i="1"/>
  <c r="D32" i="1"/>
  <c r="D22" i="1"/>
  <c r="D6" i="1"/>
  <c r="G78" i="1" l="1"/>
  <c r="G32" i="1"/>
  <c r="G62" i="1"/>
  <c r="G54" i="1"/>
  <c r="G22" i="1"/>
  <c r="G68" i="1"/>
  <c r="G51" i="1"/>
  <c r="D5" i="1"/>
  <c r="G5" i="1" s="1"/>
  <c r="G6" i="1"/>
  <c r="C78" i="1" l="1"/>
  <c r="E78" i="1" s="1"/>
  <c r="C62" i="1"/>
  <c r="E62" i="1" s="1"/>
  <c r="C54" i="1"/>
  <c r="E54" i="1" s="1"/>
  <c r="C51" i="1"/>
  <c r="E51" i="1" s="1"/>
  <c r="C41" i="1"/>
  <c r="E41" i="1" s="1"/>
  <c r="C32" i="1"/>
  <c r="E32" i="1" s="1"/>
  <c r="C22" i="1"/>
  <c r="E22" i="1" s="1"/>
  <c r="C15" i="1"/>
  <c r="E15" i="1" s="1"/>
  <c r="C6" i="1"/>
  <c r="E6" i="1" s="1"/>
  <c r="C5" i="1" l="1"/>
  <c r="E5" i="1" s="1"/>
</calcChain>
</file>

<file path=xl/sharedStrings.xml><?xml version="1.0" encoding="utf-8"?>
<sst xmlns="http://schemas.openxmlformats.org/spreadsheetml/2006/main" count="143" uniqueCount="142">
  <si>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</si>
  <si>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</si>
  <si>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</si>
  <si>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</si>
  <si>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</si>
  <si>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</si>
  <si>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</si>
  <si>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</si>
  <si>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</si>
  <si>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</si>
  <si>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</si>
  <si>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</si>
  <si>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</si>
  <si>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</si>
  <si>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</si>
  <si>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</si>
  <si>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</si>
  <si>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</si>
  <si>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</si>
  <si>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</si>
  <si>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</si>
  <si>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</si>
  <si>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</si>
  <si>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</si>
  <si>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</si>
  <si>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</si>
  <si>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</si>
  <si>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</si>
  <si>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</si>
  <si>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</si>
  <si>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</si>
  <si>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</si>
  <si>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</si>
  <si>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</si>
  <si>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</si>
  <si>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</si>
  <si>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</si>
  <si>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</si>
  <si>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</si>
  <si>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</si>
  <si>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</si>
  <si>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</si>
  <si>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</si>
  <si>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</si>
  <si>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</si>
  <si>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</si>
  <si>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</si>
  <si>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</si>
  <si>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</si>
  <si>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</si>
  <si>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</si>
  <si>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</si>
  <si>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</si>
  <si>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</si>
  <si>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</si>
  <si>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</si>
  <si>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</si>
  <si>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</si>
  <si>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</si>
  <si>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</si>
  <si>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</si>
  <si>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</si>
  <si>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</si>
  <si>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</si>
  <si>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</si>
  <si>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</si>
  <si>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</si>
  <si>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</si>
  <si>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</si>
  <si>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</si>
  <si>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</si>
  <si>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</si>
  <si>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</si>
  <si>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</si>
  <si>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</si>
  <si>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</si>
  <si>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</si>
  <si>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</si>
  <si>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</si>
  <si>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</si>
  <si>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</si>
  <si>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</si>
  <si>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</si>
  <si>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</si>
  <si>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</si>
  <si>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</si>
  <si>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</si>
  <si>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</si>
  <si>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</si>
  <si>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</si>
  <si>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</si>
  <si>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</si>
  <si>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</si>
  <si>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</si>
  <si>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</si>
  <si>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</si>
  <si>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</si>
  <si>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</si>
  <si>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</si>
  <si>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</si>
  <si>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</si>
  <si>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</si>
  <si>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</si>
  <si>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</si>
  <si>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</si>
  <si>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</si>
  <si>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</si>
  <si>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</si>
  <si>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</si>
  <si>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</si>
  <si>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</si>
  <si>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</si>
  <si>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</si>
  <si>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</si>
  <si>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</si>
  <si>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</si>
  <si>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</si>
  <si>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</si>
  <si>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</si>
  <si>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</si>
  <si>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</si>
  <si>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</si>
  <si>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</si>
  <si>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</si>
  <si>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</si>
  <si>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</si>
  <si>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</si>
  <si>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</si>
  <si>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</si>
  <si>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</si>
  <si>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</si>
  <si>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</si>
  <si>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</si>
  <si>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0402</t>
  </si>
  <si>
    <t>Топливно-энергетический комплекс</t>
  </si>
  <si>
    <t>0410</t>
  </si>
  <si>
    <t>Связь и информатика</t>
  </si>
  <si>
    <t>-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</si>
  <si>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01.07.2020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</si>
  <si>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01.07.2020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</si>
  <si>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01.07.2019, </t>
    </r>
    <r>
      <rPr>
        <sz val="9"/>
        <color rgb="FF000000"/>
        <rFont val="Times New Roman"/>
        <family val="1"/>
        <charset val="204"/>
      </rPr>
      <t>тыс. руб.</t>
    </r>
  </si>
  <si>
    <t xml:space="preserve">Сведения об исполнении республиканского бюджета 1 полугодие 2020 года по расходам в разрезе разделов и подразделов классификации расходов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</si>
</sst>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" fontId="7" fillId="0" borderId="5">
      <alignment horizontal="center" vertical="top" shrinkToFit="1"/>
    </xf>
    <xf numFmtId="4" fontId="8" fillId="2" borderId="5">
      <alignment horizontal="right" vertical="top" shrinkToFit="1"/>
    </xf>
    <xf numFmtId="0" fontId="8" fillId="0" borderId="5">
      <alignment vertical="top" wrapText="1"/>
    </xf>
    <xf numFmtId="0" fontId="8" fillId="0" borderId="5">
      <alignment horizontal="left"/>
    </xf>
    <xf numFmtId="4" fontId="8" fillId="3" borderId="5">
      <alignment horizontal="right" vertical="top" shrinkToFit="1"/>
    </xf>
    <xf numFmtId="0" fontId="7" fillId="0" borderId="0"/>
    <xf numFmtId="0" fontId="9" fillId="0" borderId="0"/>
    <xf numFmtId="4" fontId="8" fillId="2" borderId="5">
      <alignment horizontal="right" vertical="top" shrinkToFit="1"/>
    </xf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0" borderId="0" xfId="0" applyFont="1"/>
    <xf numFmtId="0" fontId="10" fillId="0" borderId="0" xfId="0" applyFont="1"/>
    <xf numFmtId="164" fontId="3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</cellXfs>
  <cellStyles count="9">
    <cellStyle name="xl24" xfId="6"/>
    <cellStyle name="xl26" xfId="1"/>
    <cellStyle name="xl37" xfId="4"/>
    <cellStyle name="xl40" xfId="5"/>
    <cellStyle name="xl60" xfId="3"/>
    <cellStyle name="xl63" xfId="2"/>
    <cellStyle name="xl64" xfId="8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Normal="100" workbookViewId="0">
      <selection activeCell="C5" sqref="C5"/>
    </sheetView>
  </sheetViews>
  <sheetFormatPr defaultRowHeight="15" x14ac:dyDescent="0.25"/>
  <cols>
    <col min="2" max="2" width="40.42578125" customWidth="1"/>
    <col min="3" max="3" width="14.42578125" customWidth="1"/>
    <col min="4" max="4" width="16.42578125" customWidth="1"/>
    <col min="5" max="5" width="14.85546875" customWidth="1"/>
    <col min="6" max="7" width="15.7109375" customWidth="1"/>
    <col min="10" max="10" width="12.42578125" bestFit="1" customWidth="1"/>
  </cols>
  <sheetData>
    <row r="1" spans="1:10" ht="14.45" x14ac:dyDescent="0.35">
      <c r="A1" s="1"/>
      <c r="G1" s="11"/>
    </row>
    <row r="2" spans="1:10" ht="45" customHeight="1" x14ac:dyDescent="0.25">
      <c r="A2" s="20" t="s">
        <v>141</v>
      </c>
      <c r="B2" s="20"/>
      <c r="C2" s="20"/>
      <c r="D2" s="20"/>
      <c r="E2" s="20"/>
      <c r="F2" s="20"/>
      <c r="G2" s="20"/>
    </row>
    <row r="3" spans="1:10" ht="15.75" thickBot="1" x14ac:dyDescent="0.3">
      <c r="A3" s="1"/>
    </row>
    <row r="4" spans="1:10" ht="72.75" thickBot="1" x14ac:dyDescent="0.3">
      <c r="A4" s="2" t="s">
        <v>0</v>
      </c>
      <c r="B4" s="3" t="s">
        <v>1</v>
      </c>
      <c r="C4" s="4" t="s">
        <v>2</v>
      </c>
      <c r="D4" s="4" t="s">
        <v>138</v>
      </c>
      <c r="E4" s="4" t="s">
        <v>139</v>
      </c>
      <c r="F4" s="4" t="s">
        <v>140</v>
      </c>
      <c r="G4" s="4" t="s">
        <v>3</v>
      </c>
    </row>
    <row r="5" spans="1:10" ht="15.75" thickBot="1" x14ac:dyDescent="0.3">
      <c r="A5" s="5"/>
      <c r="B5" s="6" t="s">
        <v>4</v>
      </c>
      <c r="C5" s="12">
        <f>SUM(C6,C15,C17,C22,C32,C37,C41,C51,C54,C62,C68,C72,C76,C78)</f>
        <v>65723592.260949984</v>
      </c>
      <c r="D5" s="12">
        <f>SUM(D6,D15,D17,D22,D32,D37,D41,D51,D54,D62,D68,D72,D76,D78)</f>
        <v>26023120.074790001</v>
      </c>
      <c r="E5" s="13">
        <f>D5/C5</f>
        <v>0.39594792645337151</v>
      </c>
      <c r="F5" s="12">
        <f>SUM(F6,F15,F17,F22,F32,F37,F41,F51,F54,F62,F68,F72,F76,F78)</f>
        <v>21496155.799999997</v>
      </c>
      <c r="G5" s="13">
        <f>D5/F5</f>
        <v>1.210594132128034</v>
      </c>
    </row>
    <row r="6" spans="1:10" ht="15.75" thickBot="1" x14ac:dyDescent="0.3">
      <c r="A6" s="9" t="s">
        <v>74</v>
      </c>
      <c r="B6" s="6" t="s">
        <v>5</v>
      </c>
      <c r="C6" s="12">
        <f>SUM(C7:C14)</f>
        <v>2169674.4000000004</v>
      </c>
      <c r="D6" s="12">
        <f>SUM(D7:D14)</f>
        <v>487318.30000000005</v>
      </c>
      <c r="E6" s="13">
        <f t="shared" ref="E6:E68" si="0">D6/C6</f>
        <v>0.22460434616364555</v>
      </c>
      <c r="F6" s="12">
        <f>SUM(F7:F14)</f>
        <v>443709.1</v>
      </c>
      <c r="G6" s="13">
        <f>D6/F6</f>
        <v>1.0982833121971132</v>
      </c>
    </row>
    <row r="7" spans="1:10" ht="48.75" thickBot="1" x14ac:dyDescent="0.3">
      <c r="A7" s="10" t="s">
        <v>75</v>
      </c>
      <c r="B7" s="8" t="s">
        <v>6</v>
      </c>
      <c r="C7" s="19">
        <v>89635.6</v>
      </c>
      <c r="D7" s="19">
        <v>42447.8</v>
      </c>
      <c r="E7" s="14">
        <f t="shared" si="0"/>
        <v>0.4735596124754004</v>
      </c>
      <c r="F7" s="19">
        <v>39948.6</v>
      </c>
      <c r="G7" s="14">
        <f>D7/F7</f>
        <v>1.0625603901012803</v>
      </c>
      <c r="J7" s="16"/>
    </row>
    <row r="8" spans="1:10" ht="48.75" thickBot="1" x14ac:dyDescent="0.3">
      <c r="A8" s="10" t="s">
        <v>76</v>
      </c>
      <c r="B8" s="8" t="s">
        <v>7</v>
      </c>
      <c r="C8" s="19">
        <v>171355.1</v>
      </c>
      <c r="D8" s="19">
        <v>77943.899999999994</v>
      </c>
      <c r="E8" s="14">
        <f t="shared" si="0"/>
        <v>0.45486769871454069</v>
      </c>
      <c r="F8" s="19">
        <v>73108.2</v>
      </c>
      <c r="G8" s="14">
        <f t="shared" ref="G8:G14" si="1">D8/F8</f>
        <v>1.0661444270273375</v>
      </c>
    </row>
    <row r="9" spans="1:10" ht="15.75" thickBot="1" x14ac:dyDescent="0.3">
      <c r="A9" s="10" t="s">
        <v>77</v>
      </c>
      <c r="B9" s="8" t="s">
        <v>8</v>
      </c>
      <c r="C9" s="19">
        <v>121568.2</v>
      </c>
      <c r="D9" s="19">
        <v>55663.199999999997</v>
      </c>
      <c r="E9" s="14">
        <f t="shared" si="0"/>
        <v>0.45787631962963998</v>
      </c>
      <c r="F9" s="19">
        <v>52519.4</v>
      </c>
      <c r="G9" s="14">
        <f t="shared" si="1"/>
        <v>1.0598597851460603</v>
      </c>
    </row>
    <row r="10" spans="1:10" ht="36.75" thickBot="1" x14ac:dyDescent="0.3">
      <c r="A10" s="10" t="s">
        <v>78</v>
      </c>
      <c r="B10" s="8" t="s">
        <v>9</v>
      </c>
      <c r="C10" s="19">
        <v>160328.4</v>
      </c>
      <c r="D10" s="19">
        <v>53710.6</v>
      </c>
      <c r="E10" s="14">
        <f t="shared" si="0"/>
        <v>0.33500365499811635</v>
      </c>
      <c r="F10" s="19">
        <v>61564.4</v>
      </c>
      <c r="G10" s="14">
        <f t="shared" si="1"/>
        <v>0.87242952095691662</v>
      </c>
      <c r="J10" s="16"/>
    </row>
    <row r="11" spans="1:10" ht="15.75" thickBot="1" x14ac:dyDescent="0.3">
      <c r="A11" s="10" t="s">
        <v>79</v>
      </c>
      <c r="B11" s="8" t="s">
        <v>10</v>
      </c>
      <c r="C11" s="19">
        <v>225133.9</v>
      </c>
      <c r="D11" s="19">
        <v>30227.7</v>
      </c>
      <c r="E11" s="14">
        <f t="shared" si="0"/>
        <v>0.13426543048381431</v>
      </c>
      <c r="F11" s="19">
        <v>8227.7999999999993</v>
      </c>
      <c r="G11" s="14">
        <f t="shared" si="1"/>
        <v>3.6738496317363092</v>
      </c>
    </row>
    <row r="12" spans="1:10" ht="15.75" thickBot="1" x14ac:dyDescent="0.3">
      <c r="A12" s="10" t="s">
        <v>80</v>
      </c>
      <c r="B12" s="8" t="s">
        <v>11</v>
      </c>
      <c r="C12" s="19">
        <v>702038.4</v>
      </c>
      <c r="D12" s="19">
        <v>0</v>
      </c>
      <c r="E12" s="14">
        <f t="shared" si="0"/>
        <v>0</v>
      </c>
      <c r="F12" s="19">
        <v>0</v>
      </c>
      <c r="G12" s="14"/>
    </row>
    <row r="13" spans="1:10" ht="24.75" thickBot="1" x14ac:dyDescent="0.3">
      <c r="A13" s="10" t="s">
        <v>81</v>
      </c>
      <c r="B13" s="8" t="s">
        <v>12</v>
      </c>
      <c r="C13" s="19">
        <v>225</v>
      </c>
      <c r="D13" s="19">
        <v>0</v>
      </c>
      <c r="E13" s="14">
        <f t="shared" si="0"/>
        <v>0</v>
      </c>
      <c r="F13" s="19">
        <v>225</v>
      </c>
      <c r="G13" s="14">
        <f t="shared" si="1"/>
        <v>0</v>
      </c>
    </row>
    <row r="14" spans="1:10" ht="15.75" thickBot="1" x14ac:dyDescent="0.3">
      <c r="A14" s="10" t="s">
        <v>82</v>
      </c>
      <c r="B14" s="8" t="s">
        <v>13</v>
      </c>
      <c r="C14" s="19">
        <v>699389.8</v>
      </c>
      <c r="D14" s="19">
        <v>227325.1</v>
      </c>
      <c r="E14" s="14">
        <f t="shared" si="0"/>
        <v>0.32503347918428321</v>
      </c>
      <c r="F14" s="19">
        <v>208115.7</v>
      </c>
      <c r="G14" s="14">
        <f t="shared" si="1"/>
        <v>1.0923015418827122</v>
      </c>
    </row>
    <row r="15" spans="1:10" ht="15.75" thickBot="1" x14ac:dyDescent="0.3">
      <c r="A15" s="9" t="s">
        <v>83</v>
      </c>
      <c r="B15" s="6" t="s">
        <v>14</v>
      </c>
      <c r="C15" s="15">
        <f>C16</f>
        <v>32794</v>
      </c>
      <c r="D15" s="15">
        <f>D16</f>
        <v>16397</v>
      </c>
      <c r="E15" s="13">
        <f t="shared" si="0"/>
        <v>0.5</v>
      </c>
      <c r="F15" s="15">
        <f>F16</f>
        <v>16169.1</v>
      </c>
      <c r="G15" s="13">
        <f t="shared" ref="G15:G20" si="2">D15/F15</f>
        <v>1.0140947857332814</v>
      </c>
    </row>
    <row r="16" spans="1:10" ht="15.75" thickBot="1" x14ac:dyDescent="0.3">
      <c r="A16" s="10" t="s">
        <v>84</v>
      </c>
      <c r="B16" s="8" t="s">
        <v>15</v>
      </c>
      <c r="C16" s="19">
        <v>32794</v>
      </c>
      <c r="D16" s="19">
        <v>16397</v>
      </c>
      <c r="E16" s="14">
        <f t="shared" si="0"/>
        <v>0.5</v>
      </c>
      <c r="F16" s="19">
        <v>16169.1</v>
      </c>
      <c r="G16" s="14">
        <f t="shared" si="2"/>
        <v>1.0140947857332814</v>
      </c>
    </row>
    <row r="17" spans="1:7" ht="24.75" thickBot="1" x14ac:dyDescent="0.3">
      <c r="A17" s="9" t="s">
        <v>85</v>
      </c>
      <c r="B17" s="6" t="s">
        <v>16</v>
      </c>
      <c r="C17" s="15">
        <f>SUM(C18:C21)</f>
        <v>458238.7</v>
      </c>
      <c r="D17" s="15">
        <f>SUM(D18:D21)</f>
        <v>228635.01713999998</v>
      </c>
      <c r="E17" s="13">
        <f t="shared" si="0"/>
        <v>0.49894305552979262</v>
      </c>
      <c r="F17" s="15">
        <f>SUM(F18:F21)</f>
        <v>229579.1</v>
      </c>
      <c r="G17" s="13">
        <f t="shared" si="2"/>
        <v>0.99588776652578559</v>
      </c>
    </row>
    <row r="18" spans="1:7" ht="15.75" thickBot="1" x14ac:dyDescent="0.3">
      <c r="A18" s="10" t="s">
        <v>123</v>
      </c>
      <c r="B18" s="8" t="s">
        <v>126</v>
      </c>
      <c r="C18" s="19">
        <v>104390.1</v>
      </c>
      <c r="D18" s="19">
        <v>49713.8</v>
      </c>
      <c r="E18" s="14">
        <f t="shared" si="0"/>
        <v>0.47623098358943999</v>
      </c>
      <c r="F18" s="19">
        <v>57148.5</v>
      </c>
      <c r="G18" s="14">
        <f t="shared" si="2"/>
        <v>0.86990559682231383</v>
      </c>
    </row>
    <row r="19" spans="1:7" ht="36.75" thickBot="1" x14ac:dyDescent="0.3">
      <c r="A19" s="10" t="s">
        <v>86</v>
      </c>
      <c r="B19" s="8" t="s">
        <v>17</v>
      </c>
      <c r="C19" s="19">
        <v>103728.1</v>
      </c>
      <c r="D19" s="19">
        <v>36314.6</v>
      </c>
      <c r="E19" s="14">
        <f t="shared" si="0"/>
        <v>0.3500941403534818</v>
      </c>
      <c r="F19" s="19">
        <v>30454.1</v>
      </c>
      <c r="G19" s="14">
        <f t="shared" si="2"/>
        <v>1.1924371431104515</v>
      </c>
    </row>
    <row r="20" spans="1:7" ht="15.75" thickBot="1" x14ac:dyDescent="0.3">
      <c r="A20" s="10" t="s">
        <v>121</v>
      </c>
      <c r="B20" s="8" t="s">
        <v>18</v>
      </c>
      <c r="C20" s="19">
        <v>160178.20000000001</v>
      </c>
      <c r="D20" s="19">
        <v>80068.717139999993</v>
      </c>
      <c r="E20" s="14">
        <f t="shared" si="0"/>
        <v>0.49987274885096716</v>
      </c>
      <c r="F20" s="19">
        <v>52628.6</v>
      </c>
      <c r="G20" s="14">
        <f t="shared" si="2"/>
        <v>1.521391736432282</v>
      </c>
    </row>
    <row r="21" spans="1:7" ht="24.75" thickBot="1" x14ac:dyDescent="0.3">
      <c r="A21" s="10" t="s">
        <v>130</v>
      </c>
      <c r="B21" s="8" t="s">
        <v>129</v>
      </c>
      <c r="C21" s="19">
        <v>89942.3</v>
      </c>
      <c r="D21" s="19">
        <v>62537.9</v>
      </c>
      <c r="E21" s="14">
        <f t="shared" si="0"/>
        <v>0.69531132737321588</v>
      </c>
      <c r="F21" s="19">
        <v>89347.9</v>
      </c>
      <c r="G21" s="14" t="s">
        <v>137</v>
      </c>
    </row>
    <row r="22" spans="1:7" ht="15.75" thickBot="1" x14ac:dyDescent="0.3">
      <c r="A22" s="9" t="s">
        <v>87</v>
      </c>
      <c r="B22" s="6" t="s">
        <v>19</v>
      </c>
      <c r="C22" s="15">
        <f>SUM(C23:C31)</f>
        <v>9921157.5999999996</v>
      </c>
      <c r="D22" s="15">
        <f>SUM(D23:D31)</f>
        <v>2919140.65765</v>
      </c>
      <c r="E22" s="13">
        <f t="shared" si="0"/>
        <v>0.2942338762615766</v>
      </c>
      <c r="F22" s="15">
        <f>SUM(F23:F31)</f>
        <v>2095506.6</v>
      </c>
      <c r="G22" s="13">
        <f>D22/F22</f>
        <v>1.3930477039060625</v>
      </c>
    </row>
    <row r="23" spans="1:7" ht="15.75" thickBot="1" x14ac:dyDescent="0.3">
      <c r="A23" s="10" t="s">
        <v>88</v>
      </c>
      <c r="B23" s="8" t="s">
        <v>20</v>
      </c>
      <c r="C23" s="19">
        <v>350535.1</v>
      </c>
      <c r="D23" s="19">
        <v>122963</v>
      </c>
      <c r="E23" s="14">
        <f t="shared" si="0"/>
        <v>0.3507865546132185</v>
      </c>
      <c r="F23" s="19">
        <v>110616.1</v>
      </c>
      <c r="G23" s="14">
        <f>D23/F23</f>
        <v>1.1116193754796995</v>
      </c>
    </row>
    <row r="24" spans="1:7" ht="15.75" thickBot="1" x14ac:dyDescent="0.3">
      <c r="A24" s="10" t="s">
        <v>133</v>
      </c>
      <c r="B24" s="8" t="s">
        <v>134</v>
      </c>
      <c r="C24" s="19">
        <v>140680</v>
      </c>
      <c r="D24" s="19">
        <v>0</v>
      </c>
      <c r="E24" s="14">
        <f t="shared" si="0"/>
        <v>0</v>
      </c>
      <c r="F24" s="19"/>
      <c r="G24" s="14" t="e">
        <f t="shared" ref="G24:G36" si="3">D24/F24</f>
        <v>#DIV/0!</v>
      </c>
    </row>
    <row r="25" spans="1:7" ht="15.75" thickBot="1" x14ac:dyDescent="0.3">
      <c r="A25" s="10" t="s">
        <v>89</v>
      </c>
      <c r="B25" s="8" t="s">
        <v>21</v>
      </c>
      <c r="C25" s="19">
        <v>2564646.1</v>
      </c>
      <c r="D25" s="19">
        <v>1041531.45765</v>
      </c>
      <c r="E25" s="14">
        <f t="shared" si="0"/>
        <v>0.40611118144136921</v>
      </c>
      <c r="F25" s="19">
        <v>900085.4</v>
      </c>
      <c r="G25" s="14">
        <f t="shared" si="3"/>
        <v>1.157147374737997</v>
      </c>
    </row>
    <row r="26" spans="1:7" ht="15.75" thickBot="1" x14ac:dyDescent="0.3">
      <c r="A26" s="10" t="s">
        <v>122</v>
      </c>
      <c r="B26" s="8" t="s">
        <v>22</v>
      </c>
      <c r="C26" s="19">
        <v>64091.5</v>
      </c>
      <c r="D26" s="19">
        <v>7756.6</v>
      </c>
      <c r="E26" s="14">
        <f t="shared" si="0"/>
        <v>0.12102384871628843</v>
      </c>
      <c r="F26" s="19">
        <v>10580.2</v>
      </c>
      <c r="G26" s="14">
        <f t="shared" si="3"/>
        <v>0.73312413753993311</v>
      </c>
    </row>
    <row r="27" spans="1:7" ht="15.75" thickBot="1" x14ac:dyDescent="0.3">
      <c r="A27" s="10" t="s">
        <v>90</v>
      </c>
      <c r="B27" s="8" t="s">
        <v>23</v>
      </c>
      <c r="C27" s="19">
        <v>165006.70000000001</v>
      </c>
      <c r="D27" s="19">
        <v>76711.399999999994</v>
      </c>
      <c r="E27" s="14">
        <f t="shared" si="0"/>
        <v>0.46489869805286688</v>
      </c>
      <c r="F27" s="19">
        <v>78550.2</v>
      </c>
      <c r="G27" s="14">
        <f t="shared" si="3"/>
        <v>0.97659076615972962</v>
      </c>
    </row>
    <row r="28" spans="1:7" ht="15.75" thickBot="1" x14ac:dyDescent="0.3">
      <c r="A28" s="10" t="s">
        <v>91</v>
      </c>
      <c r="B28" s="8" t="s">
        <v>24</v>
      </c>
      <c r="C28" s="19">
        <v>185051.7</v>
      </c>
      <c r="D28" s="19">
        <v>52283.9</v>
      </c>
      <c r="E28" s="14">
        <f t="shared" si="0"/>
        <v>0.2825367181171532</v>
      </c>
      <c r="F28" s="19">
        <v>32066</v>
      </c>
      <c r="G28" s="14">
        <f t="shared" si="3"/>
        <v>1.630508950290027</v>
      </c>
    </row>
    <row r="29" spans="1:7" ht="15.75" thickBot="1" x14ac:dyDescent="0.3">
      <c r="A29" s="10" t="s">
        <v>92</v>
      </c>
      <c r="B29" s="8" t="s">
        <v>25</v>
      </c>
      <c r="C29" s="19">
        <v>5529559.9000000004</v>
      </c>
      <c r="D29" s="19">
        <v>1071892.3999999999</v>
      </c>
      <c r="E29" s="14">
        <f t="shared" si="0"/>
        <v>0.1938476875890249</v>
      </c>
      <c r="F29" s="19">
        <v>650805.30000000005</v>
      </c>
      <c r="G29" s="14">
        <f t="shared" si="3"/>
        <v>1.6470246938677355</v>
      </c>
    </row>
    <row r="30" spans="1:7" ht="15.75" thickBot="1" x14ac:dyDescent="0.3">
      <c r="A30" s="10" t="s">
        <v>135</v>
      </c>
      <c r="B30" s="8" t="s">
        <v>136</v>
      </c>
      <c r="C30" s="19">
        <v>15787</v>
      </c>
      <c r="D30" s="19">
        <v>3803.9</v>
      </c>
      <c r="E30" s="14">
        <f t="shared" si="0"/>
        <v>0.24095141572179643</v>
      </c>
      <c r="F30" s="19"/>
      <c r="G30" s="14"/>
    </row>
    <row r="31" spans="1:7" ht="15.75" thickBot="1" x14ac:dyDescent="0.3">
      <c r="A31" s="10" t="s">
        <v>93</v>
      </c>
      <c r="B31" s="8" t="s">
        <v>26</v>
      </c>
      <c r="C31" s="19">
        <v>905799.6</v>
      </c>
      <c r="D31" s="19">
        <v>542198</v>
      </c>
      <c r="E31" s="14">
        <f t="shared" si="0"/>
        <v>0.59858494086329916</v>
      </c>
      <c r="F31" s="19">
        <v>312803.40000000002</v>
      </c>
      <c r="G31" s="14">
        <f t="shared" si="3"/>
        <v>1.7333507244486472</v>
      </c>
    </row>
    <row r="32" spans="1:7" ht="15.75" thickBot="1" x14ac:dyDescent="0.3">
      <c r="A32" s="9" t="s">
        <v>94</v>
      </c>
      <c r="B32" s="6" t="s">
        <v>27</v>
      </c>
      <c r="C32" s="15">
        <f>SUM(C33:C36)</f>
        <v>2790466.8000000003</v>
      </c>
      <c r="D32" s="15">
        <f>SUM(D33:D36)</f>
        <v>120970</v>
      </c>
      <c r="E32" s="14">
        <f t="shared" si="0"/>
        <v>4.3351169775608864E-2</v>
      </c>
      <c r="F32" s="15">
        <f>SUM(F33:F36)</f>
        <v>181841.69999999998</v>
      </c>
      <c r="G32" s="14">
        <f t="shared" si="3"/>
        <v>0.6652489500483113</v>
      </c>
    </row>
    <row r="33" spans="1:10" ht="15.75" thickBot="1" x14ac:dyDescent="0.3">
      <c r="A33" s="10" t="s">
        <v>95</v>
      </c>
      <c r="B33" s="8" t="s">
        <v>28</v>
      </c>
      <c r="C33" s="19">
        <v>253904.9</v>
      </c>
      <c r="D33" s="19">
        <v>36039.800000000003</v>
      </c>
      <c r="E33" s="14">
        <f t="shared" si="0"/>
        <v>0.14194212084918409</v>
      </c>
      <c r="F33" s="19">
        <v>29130.5</v>
      </c>
      <c r="G33" s="14">
        <f t="shared" si="3"/>
        <v>1.2371843943632963</v>
      </c>
    </row>
    <row r="34" spans="1:10" ht="15.75" thickBot="1" x14ac:dyDescent="0.3">
      <c r="A34" s="10" t="s">
        <v>96</v>
      </c>
      <c r="B34" s="8" t="s">
        <v>29</v>
      </c>
      <c r="C34" s="19">
        <v>531154.9</v>
      </c>
      <c r="D34" s="19">
        <v>3713.5</v>
      </c>
      <c r="E34" s="14">
        <f t="shared" si="0"/>
        <v>6.9913691843942315E-3</v>
      </c>
      <c r="F34" s="19">
        <v>89181.2</v>
      </c>
      <c r="G34" s="14">
        <f t="shared" si="3"/>
        <v>4.163994205056671E-2</v>
      </c>
    </row>
    <row r="35" spans="1:10" ht="15.75" thickBot="1" x14ac:dyDescent="0.3">
      <c r="A35" s="10" t="s">
        <v>97</v>
      </c>
      <c r="B35" s="8" t="s">
        <v>30</v>
      </c>
      <c r="C35" s="19">
        <v>1682309.6</v>
      </c>
      <c r="D35" s="19">
        <v>13250.8</v>
      </c>
      <c r="E35" s="14">
        <f t="shared" si="0"/>
        <v>7.8765525679696524E-3</v>
      </c>
      <c r="F35" s="19">
        <v>37684.1</v>
      </c>
      <c r="G35" s="14">
        <f t="shared" si="3"/>
        <v>0.3516284056140388</v>
      </c>
    </row>
    <row r="36" spans="1:10" ht="24.75" thickBot="1" x14ac:dyDescent="0.3">
      <c r="A36" s="10" t="s">
        <v>98</v>
      </c>
      <c r="B36" s="8" t="s">
        <v>31</v>
      </c>
      <c r="C36" s="19">
        <v>323097.40000000002</v>
      </c>
      <c r="D36" s="19">
        <v>67965.899999999994</v>
      </c>
      <c r="E36" s="14">
        <f t="shared" si="0"/>
        <v>0.2103573102104814</v>
      </c>
      <c r="F36" s="19">
        <v>25845.9</v>
      </c>
      <c r="G36" s="14">
        <f t="shared" si="3"/>
        <v>2.6296588627209729</v>
      </c>
    </row>
    <row r="37" spans="1:10" ht="15.75" thickBot="1" x14ac:dyDescent="0.3">
      <c r="A37" s="9" t="s">
        <v>99</v>
      </c>
      <c r="B37" s="6" t="s">
        <v>32</v>
      </c>
      <c r="C37" s="15">
        <f>SUM(C38:C40)</f>
        <v>1281355.1000000001</v>
      </c>
      <c r="D37" s="15">
        <f>SUM(D38:D40)</f>
        <v>147770.5</v>
      </c>
      <c r="E37" s="13">
        <f t="shared" si="0"/>
        <v>0.11532361325911919</v>
      </c>
      <c r="F37" s="15">
        <f>SUM(F38:F40)</f>
        <v>11089.1</v>
      </c>
      <c r="G37" s="13">
        <f>D37/F37</f>
        <v>13.325743297472291</v>
      </c>
    </row>
    <row r="38" spans="1:10" ht="15.75" thickBot="1" x14ac:dyDescent="0.3">
      <c r="A38" s="10" t="s">
        <v>131</v>
      </c>
      <c r="B38" s="8" t="s">
        <v>132</v>
      </c>
      <c r="C38" s="19">
        <v>341822.2</v>
      </c>
      <c r="D38" s="19">
        <v>133906.4</v>
      </c>
      <c r="E38" s="14">
        <f t="shared" si="0"/>
        <v>0.39174284174638158</v>
      </c>
      <c r="F38" s="19">
        <v>0</v>
      </c>
      <c r="G38" s="14"/>
    </row>
    <row r="39" spans="1:10" ht="24.75" thickBot="1" x14ac:dyDescent="0.3">
      <c r="A39" s="10" t="s">
        <v>100</v>
      </c>
      <c r="B39" s="8" t="s">
        <v>33</v>
      </c>
      <c r="C39" s="19">
        <v>11442.6</v>
      </c>
      <c r="D39" s="19">
        <v>3934.1</v>
      </c>
      <c r="E39" s="14">
        <f t="shared" si="0"/>
        <v>0.3438117211123346</v>
      </c>
      <c r="F39" s="19">
        <v>9296.2000000000007</v>
      </c>
      <c r="G39" s="14">
        <f>D39/F39</f>
        <v>0.42319442352789305</v>
      </c>
    </row>
    <row r="40" spans="1:10" ht="24.75" thickBot="1" x14ac:dyDescent="0.3">
      <c r="A40" s="10" t="s">
        <v>101</v>
      </c>
      <c r="B40" s="8" t="s">
        <v>34</v>
      </c>
      <c r="C40" s="19">
        <v>928090.3</v>
      </c>
      <c r="D40" s="19">
        <v>9930</v>
      </c>
      <c r="E40" s="14">
        <f t="shared" si="0"/>
        <v>1.0699389919278329E-2</v>
      </c>
      <c r="F40" s="19">
        <v>1792.9</v>
      </c>
      <c r="G40" s="14">
        <f>D40/F40</f>
        <v>5.5385130235930609</v>
      </c>
    </row>
    <row r="41" spans="1:10" ht="15.75" thickBot="1" x14ac:dyDescent="0.3">
      <c r="A41" s="9" t="s">
        <v>102</v>
      </c>
      <c r="B41" s="6" t="s">
        <v>35</v>
      </c>
      <c r="C41" s="15">
        <f>SUM(C42:C50)</f>
        <v>18422788.481679995</v>
      </c>
      <c r="D41" s="15">
        <f>SUM(D42:D50)</f>
        <v>8272262.6000000006</v>
      </c>
      <c r="E41" s="14">
        <f t="shared" si="0"/>
        <v>0.44902337169132195</v>
      </c>
      <c r="F41" s="15">
        <f>SUM(F42:F50)</f>
        <v>7871821.6999999993</v>
      </c>
      <c r="G41" s="14">
        <f>D41/F41</f>
        <v>1.0508701689724504</v>
      </c>
    </row>
    <row r="42" spans="1:10" ht="15.75" thickBot="1" x14ac:dyDescent="0.3">
      <c r="A42" s="10" t="s">
        <v>103</v>
      </c>
      <c r="B42" s="8" t="s">
        <v>36</v>
      </c>
      <c r="C42" s="19">
        <v>5340403.0367099997</v>
      </c>
      <c r="D42" s="19">
        <v>2305449.7000000002</v>
      </c>
      <c r="E42" s="14">
        <f t="shared" si="0"/>
        <v>0.43169957101595313</v>
      </c>
      <c r="F42" s="19">
        <v>2421652.1</v>
      </c>
      <c r="G42" s="14">
        <f t="shared" ref="G42:G74" si="4">D42/F42</f>
        <v>0.95201523786178865</v>
      </c>
    </row>
    <row r="43" spans="1:10" ht="15.75" thickBot="1" x14ac:dyDescent="0.3">
      <c r="A43" s="10" t="s">
        <v>104</v>
      </c>
      <c r="B43" s="8" t="s">
        <v>37</v>
      </c>
      <c r="C43" s="19">
        <v>10267871.31109</v>
      </c>
      <c r="D43" s="19">
        <v>4898565.9000000004</v>
      </c>
      <c r="E43" s="14">
        <f t="shared" si="0"/>
        <v>0.47707706413394718</v>
      </c>
      <c r="F43" s="19">
        <v>4467682.8</v>
      </c>
      <c r="G43" s="14">
        <f t="shared" si="4"/>
        <v>1.0964444252846242</v>
      </c>
    </row>
    <row r="44" spans="1:10" ht="15.75" thickBot="1" x14ac:dyDescent="0.3">
      <c r="A44" s="10" t="s">
        <v>105</v>
      </c>
      <c r="B44" s="8" t="s">
        <v>38</v>
      </c>
      <c r="C44" s="19">
        <v>677829.55377999996</v>
      </c>
      <c r="D44" s="19">
        <v>162657.1</v>
      </c>
      <c r="E44" s="14">
        <f t="shared" si="0"/>
        <v>0.23996755392697569</v>
      </c>
      <c r="F44" s="19">
        <v>55406.3</v>
      </c>
      <c r="G44" s="14">
        <f t="shared" si="4"/>
        <v>2.9357148916278475</v>
      </c>
    </row>
    <row r="45" spans="1:10" ht="15.75" thickBot="1" x14ac:dyDescent="0.3">
      <c r="A45" s="10" t="s">
        <v>106</v>
      </c>
      <c r="B45" s="8" t="s">
        <v>39</v>
      </c>
      <c r="C45" s="19">
        <v>1667566.7303299999</v>
      </c>
      <c r="D45" s="19">
        <v>750642.4</v>
      </c>
      <c r="E45" s="14">
        <f t="shared" si="0"/>
        <v>0.45014234593865582</v>
      </c>
      <c r="F45" s="19">
        <v>750874</v>
      </c>
      <c r="G45" s="14">
        <f t="shared" si="4"/>
        <v>0.99969155943607058</v>
      </c>
    </row>
    <row r="46" spans="1:10" ht="24.75" thickBot="1" x14ac:dyDescent="0.3">
      <c r="A46" s="10" t="s">
        <v>107</v>
      </c>
      <c r="B46" s="8" t="s">
        <v>40</v>
      </c>
      <c r="C46" s="19">
        <v>125682.54071</v>
      </c>
      <c r="D46" s="19">
        <v>39803.699999999997</v>
      </c>
      <c r="E46" s="14">
        <f t="shared" si="0"/>
        <v>0.31670031314725794</v>
      </c>
      <c r="F46" s="19">
        <v>38811.1</v>
      </c>
      <c r="G46" s="14">
        <f t="shared" si="4"/>
        <v>1.0255751576224328</v>
      </c>
      <c r="J46" s="16"/>
    </row>
    <row r="47" spans="1:10" ht="15.75" thickBot="1" x14ac:dyDescent="0.3">
      <c r="A47" s="10" t="s">
        <v>108</v>
      </c>
      <c r="B47" s="8" t="s">
        <v>41</v>
      </c>
      <c r="C47" s="19">
        <v>66987.199999999997</v>
      </c>
      <c r="D47" s="19">
        <v>32839.599999999999</v>
      </c>
      <c r="E47" s="14">
        <f t="shared" si="0"/>
        <v>0.49023694078868801</v>
      </c>
      <c r="F47" s="19">
        <v>39983.1</v>
      </c>
      <c r="G47" s="14">
        <f t="shared" si="4"/>
        <v>0.82133701488879052</v>
      </c>
    </row>
    <row r="48" spans="1:10" ht="15.75" thickBot="1" x14ac:dyDescent="0.3">
      <c r="A48" s="10" t="s">
        <v>109</v>
      </c>
      <c r="B48" s="8" t="s">
        <v>42</v>
      </c>
      <c r="C48" s="19">
        <v>97458.83</v>
      </c>
      <c r="D48" s="19">
        <v>12700</v>
      </c>
      <c r="E48" s="14">
        <f t="shared" si="0"/>
        <v>0.13031143509520893</v>
      </c>
      <c r="F48" s="19">
        <v>28198.3</v>
      </c>
      <c r="G48" s="14">
        <f t="shared" si="4"/>
        <v>0.45038176060258955</v>
      </c>
    </row>
    <row r="49" spans="1:7" ht="24.75" thickBot="1" x14ac:dyDescent="0.3">
      <c r="A49" s="10" t="s">
        <v>124</v>
      </c>
      <c r="B49" s="8" t="s">
        <v>127</v>
      </c>
      <c r="C49" s="19">
        <v>47399.4</v>
      </c>
      <c r="D49" s="19">
        <v>21623.9</v>
      </c>
      <c r="E49" s="14">
        <f t="shared" si="0"/>
        <v>0.45620619670291185</v>
      </c>
      <c r="F49" s="19">
        <v>22628.1</v>
      </c>
      <c r="G49" s="14">
        <f t="shared" si="4"/>
        <v>0.95562155019643735</v>
      </c>
    </row>
    <row r="50" spans="1:7" ht="15.75" thickBot="1" x14ac:dyDescent="0.3">
      <c r="A50" s="10" t="s">
        <v>110</v>
      </c>
      <c r="B50" s="8" t="s">
        <v>43</v>
      </c>
      <c r="C50" s="19">
        <v>131589.87906000001</v>
      </c>
      <c r="D50" s="19">
        <v>47980.3</v>
      </c>
      <c r="E50" s="14">
        <f t="shared" si="0"/>
        <v>0.36461998705936038</v>
      </c>
      <c r="F50" s="19">
        <v>46585.9</v>
      </c>
      <c r="G50" s="14">
        <f t="shared" si="4"/>
        <v>1.0299318033997411</v>
      </c>
    </row>
    <row r="51" spans="1:7" ht="15.75" thickBot="1" x14ac:dyDescent="0.3">
      <c r="A51" s="9" t="s">
        <v>111</v>
      </c>
      <c r="B51" s="6" t="s">
        <v>44</v>
      </c>
      <c r="C51" s="15">
        <f>SUM(C52:C53)</f>
        <v>2071799.2</v>
      </c>
      <c r="D51" s="15">
        <f>SUM(D52:D53)</f>
        <v>644909.79999999993</v>
      </c>
      <c r="E51" s="13">
        <f t="shared" si="0"/>
        <v>0.31128006999906166</v>
      </c>
      <c r="F51" s="15">
        <f>SUM(F52:F53)</f>
        <v>462168.69999999995</v>
      </c>
      <c r="G51" s="13">
        <f t="shared" si="4"/>
        <v>1.3953991259035932</v>
      </c>
    </row>
    <row r="52" spans="1:7" ht="15.75" thickBot="1" x14ac:dyDescent="0.3">
      <c r="A52" s="10" t="s">
        <v>112</v>
      </c>
      <c r="B52" s="8" t="s">
        <v>45</v>
      </c>
      <c r="C52" s="19">
        <v>1960368.8</v>
      </c>
      <c r="D52" s="19">
        <v>585482.1</v>
      </c>
      <c r="E52" s="14">
        <f t="shared" si="0"/>
        <v>0.2986591604600114</v>
      </c>
      <c r="F52" s="19">
        <v>414668.1</v>
      </c>
      <c r="G52" s="14">
        <f t="shared" si="4"/>
        <v>1.4119294442953292</v>
      </c>
    </row>
    <row r="53" spans="1:7" ht="24.75" thickBot="1" x14ac:dyDescent="0.3">
      <c r="A53" s="10" t="s">
        <v>113</v>
      </c>
      <c r="B53" s="8" t="s">
        <v>46</v>
      </c>
      <c r="C53" s="19">
        <v>111430.39999999999</v>
      </c>
      <c r="D53" s="19">
        <v>59427.7</v>
      </c>
      <c r="E53" s="14">
        <f t="shared" si="0"/>
        <v>0.53331676095571767</v>
      </c>
      <c r="F53" s="19">
        <v>47500.6</v>
      </c>
      <c r="G53" s="14">
        <f t="shared" si="4"/>
        <v>1.2510936703957423</v>
      </c>
    </row>
    <row r="54" spans="1:7" s="18" customFormat="1" ht="15.75" thickBot="1" x14ac:dyDescent="0.3">
      <c r="A54" s="9" t="s">
        <v>114</v>
      </c>
      <c r="B54" s="6" t="s">
        <v>47</v>
      </c>
      <c r="C54" s="15">
        <f>SUM(C55:C61)</f>
        <v>7221240.0792699996</v>
      </c>
      <c r="D54" s="15">
        <f>SUM(D55:D61)</f>
        <v>3573528.6</v>
      </c>
      <c r="E54" s="13">
        <f t="shared" si="0"/>
        <v>0.49486356370542534</v>
      </c>
      <c r="F54" s="15">
        <f>SUM(F55:F61)</f>
        <v>2197021.9</v>
      </c>
      <c r="G54" s="13">
        <f t="shared" si="4"/>
        <v>1.6265329899533547</v>
      </c>
    </row>
    <row r="55" spans="1:7" ht="15.75" thickBot="1" x14ac:dyDescent="0.3">
      <c r="A55" s="10" t="s">
        <v>115</v>
      </c>
      <c r="B55" s="8" t="s">
        <v>48</v>
      </c>
      <c r="C55" s="19">
        <v>4080914.4417500002</v>
      </c>
      <c r="D55" s="19">
        <v>1869355.8</v>
      </c>
      <c r="E55" s="14">
        <f t="shared" si="0"/>
        <v>0.45807277429672666</v>
      </c>
      <c r="F55" s="19">
        <v>1056423.8</v>
      </c>
      <c r="G55" s="14">
        <f t="shared" si="4"/>
        <v>1.7695131442513885</v>
      </c>
    </row>
    <row r="56" spans="1:7" ht="15.75" thickBot="1" x14ac:dyDescent="0.3">
      <c r="A56" s="10" t="s">
        <v>116</v>
      </c>
      <c r="B56" s="8" t="s">
        <v>49</v>
      </c>
      <c r="C56" s="19">
        <v>1402531.45095</v>
      </c>
      <c r="D56" s="19">
        <v>683887.6</v>
      </c>
      <c r="E56" s="14">
        <f t="shared" si="0"/>
        <v>0.48760945755389012</v>
      </c>
      <c r="F56" s="19">
        <v>645560</v>
      </c>
      <c r="G56" s="14">
        <f t="shared" si="4"/>
        <v>1.0593710886672036</v>
      </c>
    </row>
    <row r="57" spans="1:7" ht="24.75" thickBot="1" x14ac:dyDescent="0.3">
      <c r="A57" s="10" t="s">
        <v>125</v>
      </c>
      <c r="B57" s="8" t="s">
        <v>128</v>
      </c>
      <c r="C57" s="19">
        <v>23695.200000000001</v>
      </c>
      <c r="D57" s="19">
        <v>11786.7</v>
      </c>
      <c r="E57" s="14">
        <f t="shared" si="0"/>
        <v>0.49742985921199234</v>
      </c>
      <c r="F57" s="19">
        <v>10990.9</v>
      </c>
      <c r="G57" s="14">
        <f t="shared" si="4"/>
        <v>1.07240535351973</v>
      </c>
    </row>
    <row r="58" spans="1:7" ht="15.75" thickBot="1" x14ac:dyDescent="0.3">
      <c r="A58" s="10" t="s">
        <v>117</v>
      </c>
      <c r="B58" s="8" t="s">
        <v>50</v>
      </c>
      <c r="C58" s="19">
        <v>276130.59999999998</v>
      </c>
      <c r="D58" s="19">
        <v>200299.3</v>
      </c>
      <c r="E58" s="14">
        <f t="shared" si="0"/>
        <v>0.72537886058263734</v>
      </c>
      <c r="F58" s="19">
        <v>31353.1</v>
      </c>
      <c r="G58" s="14">
        <f t="shared" si="4"/>
        <v>6.3885006586270574</v>
      </c>
    </row>
    <row r="59" spans="1:7" ht="15.75" thickBot="1" x14ac:dyDescent="0.3">
      <c r="A59" s="10" t="s">
        <v>118</v>
      </c>
      <c r="B59" s="8" t="s">
        <v>51</v>
      </c>
      <c r="C59" s="19">
        <v>133657.29999999999</v>
      </c>
      <c r="D59" s="19">
        <v>72256.600000000006</v>
      </c>
      <c r="E59" s="14">
        <f t="shared" si="0"/>
        <v>0.54061095054291841</v>
      </c>
      <c r="F59" s="19">
        <v>49958.400000000001</v>
      </c>
      <c r="G59" s="14">
        <f t="shared" si="4"/>
        <v>1.446335351012042</v>
      </c>
    </row>
    <row r="60" spans="1:7" ht="24.75" thickBot="1" x14ac:dyDescent="0.3">
      <c r="A60" s="10" t="s">
        <v>119</v>
      </c>
      <c r="B60" s="8" t="s">
        <v>52</v>
      </c>
      <c r="C60" s="19">
        <v>70699.199999999997</v>
      </c>
      <c r="D60" s="19">
        <v>35242.199999999997</v>
      </c>
      <c r="E60" s="14">
        <f t="shared" si="0"/>
        <v>0.49848088804399482</v>
      </c>
      <c r="F60" s="19">
        <v>34359.4</v>
      </c>
      <c r="G60" s="14">
        <f t="shared" si="4"/>
        <v>1.0256931145479837</v>
      </c>
    </row>
    <row r="61" spans="1:7" ht="15.75" thickBot="1" x14ac:dyDescent="0.3">
      <c r="A61" s="10" t="s">
        <v>120</v>
      </c>
      <c r="B61" s="8" t="s">
        <v>53</v>
      </c>
      <c r="C61" s="19">
        <v>1233611.8865700001</v>
      </c>
      <c r="D61" s="19">
        <v>700700.4</v>
      </c>
      <c r="E61" s="14">
        <f t="shared" si="0"/>
        <v>0.56800717278127444</v>
      </c>
      <c r="F61" s="19">
        <v>368376.3</v>
      </c>
      <c r="G61" s="14">
        <f t="shared" si="4"/>
        <v>1.9021321404227147</v>
      </c>
    </row>
    <row r="62" spans="1:7" s="18" customFormat="1" ht="15.75" thickBot="1" x14ac:dyDescent="0.3">
      <c r="A62" s="5">
        <v>1000</v>
      </c>
      <c r="B62" s="6" t="s">
        <v>54</v>
      </c>
      <c r="C62" s="15">
        <f>SUM(C63:C67)</f>
        <v>17535460.599999998</v>
      </c>
      <c r="D62" s="15">
        <f>SUM(D63:D67)</f>
        <v>8272703.7999999998</v>
      </c>
      <c r="E62" s="13">
        <f t="shared" si="0"/>
        <v>0.4717699744938551</v>
      </c>
      <c r="F62" s="15">
        <f>SUM(F63:F67)</f>
        <v>6717036.8000000007</v>
      </c>
      <c r="G62" s="13">
        <f t="shared" si="4"/>
        <v>1.2316001901314577</v>
      </c>
    </row>
    <row r="63" spans="1:7" ht="15.75" thickBot="1" x14ac:dyDescent="0.3">
      <c r="A63" s="7">
        <v>1001</v>
      </c>
      <c r="B63" s="8" t="s">
        <v>55</v>
      </c>
      <c r="C63" s="19">
        <v>62915.3</v>
      </c>
      <c r="D63" s="19">
        <v>28359.5</v>
      </c>
      <c r="E63" s="14">
        <f t="shared" si="0"/>
        <v>0.4507568111413281</v>
      </c>
      <c r="F63" s="19">
        <v>24240.799999999999</v>
      </c>
      <c r="G63" s="14">
        <f t="shared" si="4"/>
        <v>1.169907758819841</v>
      </c>
    </row>
    <row r="64" spans="1:7" ht="15.75" thickBot="1" x14ac:dyDescent="0.3">
      <c r="A64" s="7">
        <v>1002</v>
      </c>
      <c r="B64" s="8" t="s">
        <v>56</v>
      </c>
      <c r="C64" s="19">
        <v>1334901.2</v>
      </c>
      <c r="D64" s="19">
        <v>665703.30000000005</v>
      </c>
      <c r="E64" s="14">
        <f t="shared" si="0"/>
        <v>0.49869106417763359</v>
      </c>
      <c r="F64" s="19">
        <v>610680.80000000005</v>
      </c>
      <c r="G64" s="14">
        <f t="shared" si="4"/>
        <v>1.0901002618716684</v>
      </c>
    </row>
    <row r="65" spans="1:7" ht="15.75" thickBot="1" x14ac:dyDescent="0.3">
      <c r="A65" s="7">
        <v>1003</v>
      </c>
      <c r="B65" s="8" t="s">
        <v>57</v>
      </c>
      <c r="C65" s="19">
        <v>11824671.699999999</v>
      </c>
      <c r="D65" s="19">
        <v>6141154.2000000002</v>
      </c>
      <c r="E65" s="14">
        <f t="shared" si="0"/>
        <v>0.51935092625024004</v>
      </c>
      <c r="F65" s="19">
        <v>5113569.8</v>
      </c>
      <c r="G65" s="14">
        <f t="shared" si="4"/>
        <v>1.2009524539979879</v>
      </c>
    </row>
    <row r="66" spans="1:7" ht="15.75" thickBot="1" x14ac:dyDescent="0.3">
      <c r="A66" s="7">
        <v>1004</v>
      </c>
      <c r="B66" s="8" t="s">
        <v>58</v>
      </c>
      <c r="C66" s="19">
        <v>4256361.2</v>
      </c>
      <c r="D66" s="19">
        <v>1413896.2</v>
      </c>
      <c r="E66" s="14">
        <f t="shared" si="0"/>
        <v>0.33218426105378462</v>
      </c>
      <c r="F66" s="19">
        <v>945328.7</v>
      </c>
      <c r="G66" s="14">
        <f t="shared" si="4"/>
        <v>1.4956662164176333</v>
      </c>
    </row>
    <row r="67" spans="1:7" ht="15.75" thickBot="1" x14ac:dyDescent="0.3">
      <c r="A67" s="7">
        <v>1006</v>
      </c>
      <c r="B67" s="8" t="s">
        <v>59</v>
      </c>
      <c r="C67" s="19">
        <v>56611.199999999997</v>
      </c>
      <c r="D67" s="19">
        <v>23590.6</v>
      </c>
      <c r="E67" s="14">
        <f t="shared" si="0"/>
        <v>0.41671259397433724</v>
      </c>
      <c r="F67" s="19">
        <v>23216.7</v>
      </c>
      <c r="G67" s="14">
        <f t="shared" si="4"/>
        <v>1.0161047866406507</v>
      </c>
    </row>
    <row r="68" spans="1:7" ht="15.75" thickBot="1" x14ac:dyDescent="0.3">
      <c r="A68" s="5">
        <v>1100</v>
      </c>
      <c r="B68" s="6" t="s">
        <v>60</v>
      </c>
      <c r="C68" s="15">
        <f>+C69+C70+C71</f>
        <v>1528549.4000000001</v>
      </c>
      <c r="D68" s="15">
        <f>SUM(D69:D71)</f>
        <v>312057.7</v>
      </c>
      <c r="E68" s="13">
        <f t="shared" si="0"/>
        <v>0.20415283928671196</v>
      </c>
      <c r="F68" s="15">
        <f>SUM(F69:F71)</f>
        <v>321468.69999999995</v>
      </c>
      <c r="G68" s="13">
        <f t="shared" si="4"/>
        <v>0.97072498815592334</v>
      </c>
    </row>
    <row r="69" spans="1:7" ht="15.75" thickBot="1" x14ac:dyDescent="0.3">
      <c r="A69" s="7">
        <v>1102</v>
      </c>
      <c r="B69" s="8" t="s">
        <v>61</v>
      </c>
      <c r="C69" s="19">
        <v>1047908.8</v>
      </c>
      <c r="D69" s="19">
        <v>59177.5</v>
      </c>
      <c r="E69" s="14">
        <f t="shared" ref="E69:E81" si="5">D69/C69</f>
        <v>5.6471994509445858E-2</v>
      </c>
      <c r="F69" s="19">
        <v>68419.5</v>
      </c>
      <c r="G69" s="14">
        <f t="shared" si="4"/>
        <v>0.86492155014286864</v>
      </c>
    </row>
    <row r="70" spans="1:7" ht="15.75" thickBot="1" x14ac:dyDescent="0.3">
      <c r="A70" s="7">
        <v>1103</v>
      </c>
      <c r="B70" s="8" t="s">
        <v>62</v>
      </c>
      <c r="C70" s="19">
        <v>449591.3</v>
      </c>
      <c r="D70" s="19">
        <v>237140.9</v>
      </c>
      <c r="E70" s="14">
        <f t="shared" si="5"/>
        <v>0.52745882760631713</v>
      </c>
      <c r="F70" s="19">
        <v>235127.1</v>
      </c>
      <c r="G70" s="14">
        <f t="shared" si="4"/>
        <v>1.0085647294590883</v>
      </c>
    </row>
    <row r="71" spans="1:7" ht="24.75" thickBot="1" x14ac:dyDescent="0.3">
      <c r="A71" s="7">
        <v>1105</v>
      </c>
      <c r="B71" s="8" t="s">
        <v>63</v>
      </c>
      <c r="C71" s="19">
        <v>31049.3</v>
      </c>
      <c r="D71" s="19">
        <v>15739.3</v>
      </c>
      <c r="E71" s="14">
        <f t="shared" si="5"/>
        <v>0.5069131993313859</v>
      </c>
      <c r="F71" s="19">
        <v>17922.099999999999</v>
      </c>
      <c r="G71" s="14">
        <f t="shared" si="4"/>
        <v>0.87820623699231681</v>
      </c>
    </row>
    <row r="72" spans="1:7" s="18" customFormat="1" ht="15.75" thickBot="1" x14ac:dyDescent="0.3">
      <c r="A72" s="5">
        <v>1200</v>
      </c>
      <c r="B72" s="6" t="s">
        <v>64</v>
      </c>
      <c r="C72" s="15">
        <f>SUM(C73:C75)</f>
        <v>185208.7</v>
      </c>
      <c r="D72" s="15">
        <f>SUM(D73:D75)</f>
        <v>94704.1</v>
      </c>
      <c r="E72" s="13">
        <f t="shared" si="5"/>
        <v>0.51133721040102331</v>
      </c>
      <c r="F72" s="15">
        <f>SUM(F73:F75)</f>
        <v>69203.5</v>
      </c>
      <c r="G72" s="13">
        <f t="shared" si="4"/>
        <v>1.3684871429913228</v>
      </c>
    </row>
    <row r="73" spans="1:7" s="17" customFormat="1" ht="15.75" thickBot="1" x14ac:dyDescent="0.3">
      <c r="A73" s="7">
        <v>1201</v>
      </c>
      <c r="B73" s="8" t="s">
        <v>65</v>
      </c>
      <c r="C73" s="19">
        <v>88271.8</v>
      </c>
      <c r="D73" s="19">
        <v>51951.9</v>
      </c>
      <c r="E73" s="14">
        <f t="shared" si="5"/>
        <v>0.58854469943968513</v>
      </c>
      <c r="F73" s="19">
        <v>36904.699999999997</v>
      </c>
      <c r="G73" s="14">
        <f t="shared" si="4"/>
        <v>1.4077312645814761</v>
      </c>
    </row>
    <row r="74" spans="1:7" ht="15.75" thickBot="1" x14ac:dyDescent="0.3">
      <c r="A74" s="7">
        <v>1202</v>
      </c>
      <c r="B74" s="8" t="s">
        <v>66</v>
      </c>
      <c r="C74" s="19">
        <v>90776.1</v>
      </c>
      <c r="D74" s="19">
        <v>42303.8</v>
      </c>
      <c r="E74" s="14">
        <f t="shared" si="5"/>
        <v>0.46602354584521699</v>
      </c>
      <c r="F74" s="19">
        <v>32298.799999999999</v>
      </c>
      <c r="G74" s="14">
        <f t="shared" si="4"/>
        <v>1.3097638302351791</v>
      </c>
    </row>
    <row r="75" spans="1:7" ht="24.75" thickBot="1" x14ac:dyDescent="0.3">
      <c r="A75" s="7">
        <v>1204</v>
      </c>
      <c r="B75" s="8" t="s">
        <v>67</v>
      </c>
      <c r="C75" s="19">
        <v>6160.8</v>
      </c>
      <c r="D75" s="19">
        <v>448.4</v>
      </c>
      <c r="E75" s="14">
        <f t="shared" si="5"/>
        <v>7.2782755486300477E-2</v>
      </c>
      <c r="F75" s="19">
        <v>0</v>
      </c>
      <c r="G75" s="14" t="s">
        <v>137</v>
      </c>
    </row>
    <row r="76" spans="1:7" ht="24.75" thickBot="1" x14ac:dyDescent="0.3">
      <c r="A76" s="5">
        <v>1300</v>
      </c>
      <c r="B76" s="6" t="s">
        <v>68</v>
      </c>
      <c r="C76" s="15">
        <f>C77</f>
        <v>371213.8</v>
      </c>
      <c r="D76" s="15">
        <f>D77</f>
        <v>5834.5</v>
      </c>
      <c r="E76" s="13">
        <f t="shared" si="5"/>
        <v>1.5717357490481226E-2</v>
      </c>
      <c r="F76" s="15">
        <f>F77</f>
        <v>12769</v>
      </c>
      <c r="G76" s="13">
        <f t="shared" ref="G76:G81" si="6">D76/F76</f>
        <v>0.45692693241444121</v>
      </c>
    </row>
    <row r="77" spans="1:7" ht="24.75" thickBot="1" x14ac:dyDescent="0.3">
      <c r="A77" s="7">
        <v>1301</v>
      </c>
      <c r="B77" s="8" t="s">
        <v>69</v>
      </c>
      <c r="C77" s="19">
        <v>371213.8</v>
      </c>
      <c r="D77" s="19">
        <v>5834.5</v>
      </c>
      <c r="E77" s="14">
        <f t="shared" si="5"/>
        <v>1.5717357490481226E-2</v>
      </c>
      <c r="F77" s="19">
        <v>12769</v>
      </c>
      <c r="G77" s="14">
        <f t="shared" si="6"/>
        <v>0.45692693241444121</v>
      </c>
    </row>
    <row r="78" spans="1:7" ht="36.75" thickBot="1" x14ac:dyDescent="0.3">
      <c r="A78" s="5">
        <v>1400</v>
      </c>
      <c r="B78" s="6" t="s">
        <v>70</v>
      </c>
      <c r="C78" s="15">
        <f>SUM(C79:C81)</f>
        <v>1733645.4</v>
      </c>
      <c r="D78" s="15">
        <f>SUM(D79:D81)</f>
        <v>926887.5</v>
      </c>
      <c r="E78" s="13">
        <f t="shared" si="5"/>
        <v>0.53464653152253627</v>
      </c>
      <c r="F78" s="15">
        <f>SUM(F79:F81)</f>
        <v>866770.8</v>
      </c>
      <c r="G78" s="13">
        <f t="shared" si="6"/>
        <v>1.0693570895558548</v>
      </c>
    </row>
    <row r="79" spans="1:7" ht="36.75" thickBot="1" x14ac:dyDescent="0.3">
      <c r="A79" s="7">
        <v>1401</v>
      </c>
      <c r="B79" s="8" t="s">
        <v>71</v>
      </c>
      <c r="C79" s="19">
        <v>611283.4</v>
      </c>
      <c r="D79" s="19">
        <v>305641.2</v>
      </c>
      <c r="E79" s="14">
        <f t="shared" si="5"/>
        <v>0.49999918204878457</v>
      </c>
      <c r="F79" s="19">
        <v>294718.09999999998</v>
      </c>
      <c r="G79" s="14">
        <f t="shared" si="6"/>
        <v>1.037062874658869</v>
      </c>
    </row>
    <row r="80" spans="1:7" ht="15.75" thickBot="1" x14ac:dyDescent="0.3">
      <c r="A80" s="7">
        <v>1402</v>
      </c>
      <c r="B80" s="8" t="s">
        <v>72</v>
      </c>
      <c r="C80" s="19">
        <v>103739.7</v>
      </c>
      <c r="D80" s="19">
        <v>83940.3</v>
      </c>
      <c r="E80" s="14">
        <f t="shared" si="5"/>
        <v>0.80914346195333131</v>
      </c>
      <c r="F80" s="19">
        <v>246497.9</v>
      </c>
      <c r="G80" s="14">
        <f t="shared" si="6"/>
        <v>0.34053150148540823</v>
      </c>
    </row>
    <row r="81" spans="1:7" ht="24.75" thickBot="1" x14ac:dyDescent="0.3">
      <c r="A81" s="7">
        <v>1403</v>
      </c>
      <c r="B81" s="8" t="s">
        <v>73</v>
      </c>
      <c r="C81" s="19">
        <v>1018622.3</v>
      </c>
      <c r="D81" s="19">
        <v>537306</v>
      </c>
      <c r="E81" s="14">
        <f t="shared" si="5"/>
        <v>0.52748305235414539</v>
      </c>
      <c r="F81" s="19">
        <v>325554.8</v>
      </c>
      <c r="G81" s="14">
        <f t="shared" si="6"/>
        <v>1.6504318167018273</v>
      </c>
    </row>
  </sheetData>
  <mergeCells count="1">
    <mergeCell ref="A2:G2"/>
  </mergeCells>
  <pageMargins left="0.23622047244094491" right="0.23622047244094491" top="0.23622047244094491" bottom="0.23622047244094491" header="0.31496062992125984" footer="0.31496062992125984"/>
  <pageSetup paperSize="9" scale="78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Ермолаева Наталья Валерьевна</cp:lastModifiedBy>
  <cp:lastPrinted>2020-07-22T14:30:23Z</cp:lastPrinted>
  <dcterms:created xsi:type="dcterms:W3CDTF">2018-04-09T08:39:25Z</dcterms:created>
  <dcterms:modified xsi:type="dcterms:W3CDTF">2020-07-22T14:30:25Z</dcterms:modified>
</cp:coreProperties>
</file>