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20" windowWidth="19420" windowHeight="11020"/>
  </bookViews>
  <sheets>
    <sheet name="В3" sheetId="1" r:id="rId1"/>
  </sheets>
  <definedNames>
    <definedName name="_xlnm.Print_Titles" localSheetId="0">В3!$4:$4</definedName>
  </definedNames>
  <calcPr calcId="145621"/>
</workbook>
</file>

<file path=xl/calcChain.xml><?xml version="1.0" encoding="utf-8"?>
<calcChain xmlns="http://schemas.openxmlformats.org/spreadsheetml/2006/main">
  <c r="G33" i="1" l="1"/>
  <c r="G24" i="1"/>
  <c r="G76" i="1" l="1"/>
  <c r="C68" i="1"/>
  <c r="G48" i="1" l="1"/>
  <c r="G45" i="1"/>
  <c r="G21" i="1"/>
  <c r="D15" i="1"/>
  <c r="G13" i="1"/>
  <c r="C77" i="1"/>
  <c r="D77" i="1"/>
  <c r="C73" i="1"/>
  <c r="D73" i="1"/>
  <c r="G82" i="1" l="1"/>
  <c r="G81" i="1"/>
  <c r="G80" i="1"/>
  <c r="G78" i="1"/>
  <c r="G75" i="1"/>
  <c r="G74" i="1"/>
  <c r="G72" i="1"/>
  <c r="G71" i="1"/>
  <c r="G70" i="1"/>
  <c r="G67" i="1"/>
  <c r="G66" i="1"/>
  <c r="G65" i="1"/>
  <c r="G64" i="1"/>
  <c r="G63" i="1"/>
  <c r="G61" i="1"/>
  <c r="G60" i="1"/>
  <c r="G59" i="1"/>
  <c r="G58" i="1"/>
  <c r="G57" i="1"/>
  <c r="G56" i="1"/>
  <c r="G55" i="1"/>
  <c r="G53" i="1"/>
  <c r="G52" i="1"/>
  <c r="G50" i="1"/>
  <c r="G49" i="1"/>
  <c r="G44" i="1"/>
  <c r="G43" i="1"/>
  <c r="G42" i="1"/>
  <c r="G41" i="1"/>
  <c r="G40" i="1"/>
  <c r="G38" i="1"/>
  <c r="G37" i="1"/>
  <c r="G34" i="1"/>
  <c r="G32" i="1"/>
  <c r="G31" i="1"/>
  <c r="G29" i="1"/>
  <c r="G28" i="1"/>
  <c r="G27" i="1"/>
  <c r="G26" i="1"/>
  <c r="G25" i="1"/>
  <c r="G23" i="1"/>
  <c r="G20" i="1"/>
  <c r="G19" i="1"/>
  <c r="G18" i="1"/>
  <c r="G16" i="1"/>
  <c r="G14" i="1"/>
  <c r="G8" i="1"/>
  <c r="G9" i="1"/>
  <c r="G10" i="1"/>
  <c r="G11" i="1"/>
  <c r="G7" i="1"/>
  <c r="E36" i="1"/>
  <c r="F35" i="1"/>
  <c r="D35" i="1"/>
  <c r="C35" i="1"/>
  <c r="E21" i="1"/>
  <c r="F17" i="1"/>
  <c r="D17" i="1"/>
  <c r="C17" i="1"/>
  <c r="E35" i="1" l="1"/>
  <c r="G17" i="1"/>
  <c r="G35" i="1"/>
  <c r="F79" i="1" l="1"/>
  <c r="F22" i="1"/>
  <c r="F77" i="1"/>
  <c r="F73" i="1"/>
  <c r="F68" i="1"/>
  <c r="F62" i="1"/>
  <c r="F54" i="1"/>
  <c r="F51" i="1"/>
  <c r="F30" i="1"/>
  <c r="F6" i="1"/>
  <c r="F39" i="1"/>
  <c r="G39" i="1" s="1"/>
  <c r="F15" i="1" l="1"/>
  <c r="G15" i="1" l="1"/>
  <c r="D79" i="1"/>
  <c r="G79" i="1" s="1"/>
  <c r="G77" i="1"/>
  <c r="G73" i="1"/>
  <c r="D68" i="1"/>
  <c r="G68" i="1" s="1"/>
  <c r="D62" i="1"/>
  <c r="G62" i="1" s="1"/>
  <c r="D54" i="1"/>
  <c r="G54" i="1" s="1"/>
  <c r="D51" i="1"/>
  <c r="G51" i="1" s="1"/>
  <c r="D30" i="1"/>
  <c r="G30" i="1" s="1"/>
  <c r="D22" i="1"/>
  <c r="G22" i="1" s="1"/>
  <c r="D6" i="1"/>
  <c r="G6" i="1" l="1"/>
  <c r="C79" i="1" l="1"/>
  <c r="C62" i="1"/>
  <c r="C54" i="1"/>
  <c r="C51" i="1"/>
  <c r="C39" i="1"/>
  <c r="C30" i="1"/>
  <c r="C22" i="1"/>
  <c r="C15" i="1"/>
  <c r="C6" i="1"/>
  <c r="E6" i="1" s="1"/>
  <c r="C5" i="1" l="1"/>
  <c r="E5" i="1" s="1"/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7" i="1"/>
  <c r="E38" i="1"/>
  <c r="E39" i="1"/>
  <c r="E40" i="1"/>
  <c r="E41" i="1"/>
  <c r="E42" i="1"/>
  <c r="E43" i="1"/>
  <c r="E44" i="1"/>
  <c r="E46" i="1"/>
  <c r="E47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G5" i="1"/>
</calcChain>
</file>

<file path=xl/sharedStrings.xml><?xml version="1.0" encoding="utf-8"?>
<sst xmlns="http://schemas.openxmlformats.org/spreadsheetml/2006/main" count="142" uniqueCount="140">
  <si>
    <t>Код</t>
  </si>
  <si>
    <t>Наименование разделов, подразделов</t>
  </si>
  <si>
    <t>Утвержденные бюджетные назначения (годовой план), тыс. руб.</t>
  </si>
  <si>
    <t>Темп роста к соответствующему периоду прошлого года, %</t>
  </si>
  <si>
    <t>РАСХОДЫ БЮДЖЕТА - ВСЕГО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</si>
  <si>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</si>
  <si>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</si>
  <si>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</si>
  <si>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</si>
  <si>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</si>
  <si>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</si>
  <si>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</si>
  <si>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</si>
  <si>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</si>
  <si>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</si>
  <si>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</si>
  <si>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</si>
  <si>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</si>
  <si>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Обеспечение пожарной безопасности</t>
  </si>
  <si>
    <t>Национальная экономика</t>
  </si>
  <si>
    <t>Общеэкономические вопросы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</si>
  <si>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</si>
  <si>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</si>
  <si>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</si>
  <si>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</si>
  <si>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</si>
  <si>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</si>
  <si>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</si>
  <si>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</si>
  <si>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</si>
  <si>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</si>
  <si>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</si>
  <si>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</si>
  <si>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</si>
  <si>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</si>
  <si>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</si>
  <si>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</si>
  <si>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</si>
  <si>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</si>
  <si>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</si>
  <si>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</si>
  <si>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</si>
  <si>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</si>
  <si>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</si>
  <si>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</si>
  <si>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</si>
  <si>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</si>
  <si>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</si>
  <si>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</si>
  <si>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</si>
  <si>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</si>
  <si>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</si>
  <si>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</si>
  <si>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</si>
  <si>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</si>
  <si>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</si>
  <si>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</si>
  <si>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</si>
  <si>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</si>
  <si>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</si>
  <si>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</si>
  <si>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Массовый спорт</t>
  </si>
  <si>
    <t>Спорт высших достижений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</si>
  <si>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</si>
  <si>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</si>
  <si>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</si>
  <si>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</si>
  <si>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</si>
  <si>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</si>
  <si>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</si>
  <si>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</si>
  <si>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</si>
  <si>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</si>
  <si>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</si>
  <si>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0100</t>
  </si>
  <si>
    <t>0103</t>
  </si>
  <si>
    <t>0104</t>
  </si>
  <si>
    <t>0105</t>
  </si>
  <si>
    <t>0106</t>
  </si>
  <si>
    <t>0107</t>
  </si>
  <si>
    <t>0111</t>
  </si>
  <si>
    <t>0112</t>
  </si>
  <si>
    <t>0113</t>
  </si>
  <si>
    <t>0200</t>
  </si>
  <si>
    <t>0203</t>
  </si>
  <si>
    <t>0300</t>
  </si>
  <si>
    <t>0309</t>
  </si>
  <si>
    <t>0400</t>
  </si>
  <si>
    <t>0401</t>
  </si>
  <si>
    <t>0405</t>
  </si>
  <si>
    <t>0407</t>
  </si>
  <si>
    <t>0408</t>
  </si>
  <si>
    <t>0409</t>
  </si>
  <si>
    <t>0412</t>
  </si>
  <si>
    <t>0500</t>
  </si>
  <si>
    <t>0501</t>
  </si>
  <si>
    <t>0502</t>
  </si>
  <si>
    <t>0503</t>
  </si>
  <si>
    <t>0505</t>
  </si>
  <si>
    <t>0600</t>
  </si>
  <si>
    <t>0603</t>
  </si>
  <si>
    <t>0605</t>
  </si>
  <si>
    <t>0700</t>
  </si>
  <si>
    <t>0701</t>
  </si>
  <si>
    <t>0702</t>
  </si>
  <si>
    <t>0703</t>
  </si>
  <si>
    <t>0704</t>
  </si>
  <si>
    <t>0705</t>
  </si>
  <si>
    <t>0706</t>
  </si>
  <si>
    <t>0707</t>
  </si>
  <si>
    <t>0709</t>
  </si>
  <si>
    <t>0800</t>
  </si>
  <si>
    <t>0801</t>
  </si>
  <si>
    <t>0804</t>
  </si>
  <si>
    <t>0900</t>
  </si>
  <si>
    <t>0901</t>
  </si>
  <si>
    <t>0902</t>
  </si>
  <si>
    <t>0904</t>
  </si>
  <si>
    <t>0905</t>
  </si>
  <si>
    <t>0906</t>
  </si>
  <si>
    <t>0909</t>
  </si>
  <si>
    <t>0310</t>
  </si>
  <si>
    <t>0406</t>
  </si>
  <si>
    <t>0304</t>
  </si>
  <si>
    <t>0708</t>
  </si>
  <si>
    <t>0903</t>
  </si>
  <si>
    <t>Органы юстиции</t>
  </si>
  <si>
    <t>Прикладные научные исследования в области образования</t>
  </si>
  <si>
    <t>Медицинская помощь в дневных стационарах всех типов</t>
  </si>
  <si>
    <t>Другие вопросы в области национальной безопасности и правоохранительной деятельности</t>
  </si>
  <si>
    <t>0314</t>
  </si>
  <si>
    <t>0602</t>
  </si>
  <si>
    <t>Сбор, удаление отходов и очистка сточных вод</t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</si>
  <si>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>на 01.10.2019</t>
    </r>
    <r>
      <rPr>
        <sz val="9"/>
        <color rgb="FF000000"/>
        <rFont val="Times New Roman"/>
        <family val="1"/>
        <charset val="204"/>
      </rPr>
      <t>, тыс. руб.</t>
    </r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</si>
  <si>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01.10.2019</t>
    </r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</si>
  <si>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 xml:space="preserve">на 01.10.2018, </t>
    </r>
    <r>
      <rPr>
        <sz val="9"/>
        <color rgb="FF000000"/>
        <rFont val="Times New Roman"/>
        <family val="1"/>
        <charset val="204"/>
      </rPr>
      <t>тыс. руб.</t>
    </r>
  </si>
  <si>
    <t xml:space="preserve">Высшее и послевузовское профессиональное образование </t>
  </si>
  <si>
    <t>Физическая культура</t>
  </si>
  <si>
    <t xml:space="preserve">Сведения об исполнении республиканского бюджета за 9 месяцев 2019 года по расходам в разрезе разделов и подразделов классификации расходов бюджета </t>
  </si>
  <si>
    <t>Молодежная политика и оздоровление детей12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</si>
</sst>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</fills>
  <borders count="6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1" fontId="7" fillId="0" borderId="5">
      <alignment horizontal="center" vertical="top" shrinkToFit="1"/>
    </xf>
    <xf numFmtId="4" fontId="8" fillId="2" borderId="5">
      <alignment horizontal="right" vertical="top" shrinkToFit="1"/>
    </xf>
    <xf numFmtId="0" fontId="8" fillId="0" borderId="5">
      <alignment vertical="top" wrapText="1"/>
    </xf>
    <xf numFmtId="0" fontId="8" fillId="0" borderId="5">
      <alignment horizontal="left"/>
    </xf>
    <xf numFmtId="4" fontId="8" fillId="3" borderId="5">
      <alignment horizontal="right" vertical="top" shrinkToFit="1"/>
    </xf>
    <xf numFmtId="0" fontId="7" fillId="0" borderId="0"/>
    <xf numFmtId="0" fontId="9" fillId="0" borderId="0"/>
  </cellStyleXfs>
  <cellXfs count="1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164" fontId="2" fillId="0" borderId="4" xfId="0" applyNumberFormat="1" applyFont="1" applyBorder="1" applyAlignment="1">
      <alignment horizontal="right" vertical="center" wrapText="1"/>
    </xf>
    <xf numFmtId="165" fontId="2" fillId="0" borderId="4" xfId="0" applyNumberFormat="1" applyFont="1" applyBorder="1" applyAlignment="1">
      <alignment horizontal="right" vertical="center" wrapText="1"/>
    </xf>
    <xf numFmtId="165" fontId="3" fillId="0" borderId="4" xfId="0" applyNumberFormat="1" applyFont="1" applyBorder="1" applyAlignment="1">
      <alignment horizontal="right" vertical="center" wrapText="1"/>
    </xf>
    <xf numFmtId="164" fontId="3" fillId="0" borderId="4" xfId="0" applyNumberFormat="1" applyFont="1" applyFill="1" applyBorder="1" applyAlignment="1">
      <alignment horizontal="right" vertical="center" wrapText="1"/>
    </xf>
    <xf numFmtId="164" fontId="2" fillId="0" borderId="4" xfId="0" applyNumberFormat="1" applyFont="1" applyFill="1" applyBorder="1" applyAlignment="1">
      <alignment horizontal="right" vertical="center" wrapText="1"/>
    </xf>
    <xf numFmtId="4" fontId="0" fillId="0" borderId="0" xfId="0" applyNumberFormat="1"/>
    <xf numFmtId="0" fontId="6" fillId="0" borderId="0" xfId="0" applyFont="1" applyAlignment="1">
      <alignment horizontal="center" vertical="center" wrapText="1"/>
    </xf>
  </cellXfs>
  <cellStyles count="8">
    <cellStyle name="xl24" xfId="6"/>
    <cellStyle name="xl26" xfId="1"/>
    <cellStyle name="xl37" xfId="4"/>
    <cellStyle name="xl40" xfId="5"/>
    <cellStyle name="xl60" xfId="3"/>
    <cellStyle name="xl63" xfId="2"/>
    <cellStyle name="Обычный" xfId="0" builtinId="0"/>
    <cellStyle name="Обычн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2"/>
  <sheetViews>
    <sheetView tabSelected="1" zoomScaleNormal="100" workbookViewId="0">
      <selection activeCell="A3" sqref="A3"/>
    </sheetView>
  </sheetViews>
  <sheetFormatPr defaultRowHeight="14.5" x14ac:dyDescent="0.35"/>
  <cols>
    <col min="2" max="2" width="40.453125" customWidth="1"/>
    <col min="3" max="3" width="14.453125" customWidth="1"/>
    <col min="4" max="4" width="16.453125" customWidth="1"/>
    <col min="5" max="5" width="14.81640625" customWidth="1"/>
    <col min="6" max="7" width="15.7265625" customWidth="1"/>
    <col min="10" max="10" width="12.453125" bestFit="1" customWidth="1"/>
  </cols>
  <sheetData>
    <row r="1" spans="1:10" x14ac:dyDescent="0.35">
      <c r="A1" s="1"/>
      <c r="G1" s="11"/>
    </row>
    <row r="2" spans="1:10" ht="45" customHeight="1" x14ac:dyDescent="0.35">
      <c r="A2" s="18" t="s">
        <v>138</v>
      </c>
      <c r="B2" s="18"/>
      <c r="C2" s="18"/>
      <c r="D2" s="18"/>
      <c r="E2" s="18"/>
      <c r="F2" s="18"/>
      <c r="G2" s="18"/>
    </row>
    <row r="3" spans="1:10" ht="15.75" thickBot="1" x14ac:dyDescent="0.3">
      <c r="A3" s="1"/>
    </row>
    <row r="4" spans="1:10" ht="69.5" thickBot="1" x14ac:dyDescent="0.4">
      <c r="A4" s="2" t="s">
        <v>0</v>
      </c>
      <c r="B4" s="3" t="s">
        <v>1</v>
      </c>
      <c r="C4" s="4" t="s">
        <v>2</v>
      </c>
      <c r="D4" s="4" t="s">
        <v>133</v>
      </c>
      <c r="E4" s="4" t="s">
        <v>134</v>
      </c>
      <c r="F4" s="4" t="s">
        <v>135</v>
      </c>
      <c r="G4" s="4" t="s">
        <v>3</v>
      </c>
    </row>
    <row r="5" spans="1:10" ht="15" thickBot="1" x14ac:dyDescent="0.4">
      <c r="A5" s="5"/>
      <c r="B5" s="6" t="s">
        <v>4</v>
      </c>
      <c r="C5" s="12">
        <f>SUM(C6,C15,C17,C22,C30,C35,C39,C51,C54,C62,C68,C73,C77,C79)</f>
        <v>56855419.82</v>
      </c>
      <c r="D5" s="12">
        <v>33901647.200000003</v>
      </c>
      <c r="E5" s="13">
        <f>D5/C5</f>
        <v>0.59627819664915105</v>
      </c>
      <c r="F5" s="12">
        <v>29307444.300000001</v>
      </c>
      <c r="G5" s="13">
        <f>D5/F5</f>
        <v>1.156758905791045</v>
      </c>
    </row>
    <row r="6" spans="1:10" ht="15" thickBot="1" x14ac:dyDescent="0.4">
      <c r="A6" s="9" t="s">
        <v>74</v>
      </c>
      <c r="B6" s="6" t="s">
        <v>5</v>
      </c>
      <c r="C6" s="12">
        <f>SUM(C7:C14)</f>
        <v>2436472.6800000002</v>
      </c>
      <c r="D6" s="12">
        <f>SUM(D7:D14)</f>
        <v>728937.26</v>
      </c>
      <c r="E6" s="13">
        <f>D6/C6</f>
        <v>0.29917727622539975</v>
      </c>
      <c r="F6" s="12">
        <f>SUM(F7:F14)</f>
        <v>668548.13</v>
      </c>
      <c r="G6" s="13">
        <f>D6/F6</f>
        <v>1.0903287695980841</v>
      </c>
    </row>
    <row r="7" spans="1:10" ht="46.5" thickBot="1" x14ac:dyDescent="0.4">
      <c r="A7" s="10" t="s">
        <v>75</v>
      </c>
      <c r="B7" s="8" t="s">
        <v>6</v>
      </c>
      <c r="C7" s="15">
        <v>85659.1</v>
      </c>
      <c r="D7" s="15">
        <v>61421.46</v>
      </c>
      <c r="E7" s="14">
        <f t="shared" ref="E7:E74" si="0">D7/C7</f>
        <v>0.71704535770280098</v>
      </c>
      <c r="F7" s="15">
        <v>61995.91</v>
      </c>
      <c r="G7" s="14">
        <f>D7/F7</f>
        <v>0.99073406616662285</v>
      </c>
      <c r="J7" s="17"/>
    </row>
    <row r="8" spans="1:10" ht="46.5" thickBot="1" x14ac:dyDescent="0.4">
      <c r="A8" s="10" t="s">
        <v>76</v>
      </c>
      <c r="B8" s="8" t="s">
        <v>7</v>
      </c>
      <c r="C8" s="15">
        <v>163477.10999999999</v>
      </c>
      <c r="D8" s="15">
        <v>108252.76</v>
      </c>
      <c r="E8" s="14">
        <f t="shared" si="0"/>
        <v>0.66218909791101643</v>
      </c>
      <c r="F8" s="15">
        <v>103095.41</v>
      </c>
      <c r="G8" s="14">
        <f t="shared" ref="G8:G13" si="1">D8/F8</f>
        <v>1.0500250205125523</v>
      </c>
    </row>
    <row r="9" spans="1:10" ht="15" thickBot="1" x14ac:dyDescent="0.4">
      <c r="A9" s="10" t="s">
        <v>77</v>
      </c>
      <c r="B9" s="8" t="s">
        <v>8</v>
      </c>
      <c r="C9" s="15">
        <v>134263.20000000001</v>
      </c>
      <c r="D9" s="15">
        <v>96863.01</v>
      </c>
      <c r="E9" s="14">
        <f t="shared" si="0"/>
        <v>0.72144124376597596</v>
      </c>
      <c r="F9" s="15">
        <v>82963.47</v>
      </c>
      <c r="G9" s="14">
        <f t="shared" si="1"/>
        <v>1.1675380742873942</v>
      </c>
    </row>
    <row r="10" spans="1:10" ht="35" thickBot="1" x14ac:dyDescent="0.4">
      <c r="A10" s="10" t="s">
        <v>78</v>
      </c>
      <c r="B10" s="8" t="s">
        <v>9</v>
      </c>
      <c r="C10" s="15">
        <v>149324.5</v>
      </c>
      <c r="D10" s="15">
        <v>88628.7</v>
      </c>
      <c r="E10" s="14">
        <f t="shared" si="0"/>
        <v>0.59353086733925109</v>
      </c>
      <c r="F10" s="15">
        <v>83894.34</v>
      </c>
      <c r="G10" s="14">
        <f t="shared" si="1"/>
        <v>1.056432412484561</v>
      </c>
      <c r="J10" s="17"/>
    </row>
    <row r="11" spans="1:10" ht="15" thickBot="1" x14ac:dyDescent="0.4">
      <c r="A11" s="10" t="s">
        <v>79</v>
      </c>
      <c r="B11" s="8" t="s">
        <v>10</v>
      </c>
      <c r="C11" s="15">
        <v>21328.3</v>
      </c>
      <c r="D11" s="15">
        <v>14756.97</v>
      </c>
      <c r="E11" s="14">
        <f t="shared" si="0"/>
        <v>0.69189621301275772</v>
      </c>
      <c r="F11" s="15">
        <v>16374.21</v>
      </c>
      <c r="G11" s="14">
        <f t="shared" si="1"/>
        <v>0.90123248694135472</v>
      </c>
    </row>
    <row r="12" spans="1:10" ht="15" thickBot="1" x14ac:dyDescent="0.4">
      <c r="A12" s="10" t="s">
        <v>80</v>
      </c>
      <c r="B12" s="8" t="s">
        <v>11</v>
      </c>
      <c r="C12" s="15">
        <v>1235779.8</v>
      </c>
      <c r="D12" s="15">
        <v>0</v>
      </c>
      <c r="E12" s="14">
        <f t="shared" si="0"/>
        <v>0</v>
      </c>
      <c r="F12" s="15">
        <v>0</v>
      </c>
      <c r="G12" s="14"/>
    </row>
    <row r="13" spans="1:10" ht="23.5" thickBot="1" x14ac:dyDescent="0.4">
      <c r="A13" s="10" t="s">
        <v>81</v>
      </c>
      <c r="B13" s="8" t="s">
        <v>12</v>
      </c>
      <c r="C13" s="15">
        <v>225</v>
      </c>
      <c r="D13" s="15">
        <v>225</v>
      </c>
      <c r="E13" s="14">
        <f t="shared" si="0"/>
        <v>1</v>
      </c>
      <c r="F13" s="15">
        <v>225</v>
      </c>
      <c r="G13" s="14">
        <f t="shared" si="1"/>
        <v>1</v>
      </c>
    </row>
    <row r="14" spans="1:10" ht="15" thickBot="1" x14ac:dyDescent="0.4">
      <c r="A14" s="10" t="s">
        <v>82</v>
      </c>
      <c r="B14" s="8" t="s">
        <v>13</v>
      </c>
      <c r="C14" s="15">
        <v>646415.67000000004</v>
      </c>
      <c r="D14" s="15">
        <v>358789.36</v>
      </c>
      <c r="E14" s="14">
        <f t="shared" si="0"/>
        <v>0.55504434166950189</v>
      </c>
      <c r="F14" s="15">
        <v>319999.78999999998</v>
      </c>
      <c r="G14" s="14">
        <f t="shared" ref="G14:G21" si="2">D14/F14</f>
        <v>1.1212174857989752</v>
      </c>
    </row>
    <row r="15" spans="1:10" ht="15" thickBot="1" x14ac:dyDescent="0.4">
      <c r="A15" s="9" t="s">
        <v>83</v>
      </c>
      <c r="B15" s="6" t="s">
        <v>14</v>
      </c>
      <c r="C15" s="16">
        <f>C16</f>
        <v>32920.300000000003</v>
      </c>
      <c r="D15" s="16">
        <f>D16</f>
        <v>24399.65</v>
      </c>
      <c r="E15" s="13">
        <f t="shared" si="0"/>
        <v>0.74117337934344463</v>
      </c>
      <c r="F15" s="16">
        <f>F16</f>
        <v>25093.599999999999</v>
      </c>
      <c r="G15" s="13">
        <f t="shared" si="2"/>
        <v>0.9723455383045877</v>
      </c>
    </row>
    <row r="16" spans="1:10" ht="15" thickBot="1" x14ac:dyDescent="0.4">
      <c r="A16" s="10" t="s">
        <v>84</v>
      </c>
      <c r="B16" s="8" t="s">
        <v>15</v>
      </c>
      <c r="C16" s="15">
        <v>32920.300000000003</v>
      </c>
      <c r="D16" s="15">
        <v>24399.65</v>
      </c>
      <c r="E16" s="14">
        <f t="shared" si="0"/>
        <v>0.74117337934344463</v>
      </c>
      <c r="F16" s="15">
        <v>25093.599999999999</v>
      </c>
      <c r="G16" s="14">
        <f t="shared" si="2"/>
        <v>0.9723455383045877</v>
      </c>
    </row>
    <row r="17" spans="1:7" ht="23.5" thickBot="1" x14ac:dyDescent="0.4">
      <c r="A17" s="9" t="s">
        <v>85</v>
      </c>
      <c r="B17" s="6" t="s">
        <v>16</v>
      </c>
      <c r="C17" s="16">
        <f>SUM(C18:C21)</f>
        <v>636914.38</v>
      </c>
      <c r="D17" s="16">
        <f>SUM(D18:D21)</f>
        <v>346369.74</v>
      </c>
      <c r="E17" s="13">
        <f t="shared" si="0"/>
        <v>0.54382465033997185</v>
      </c>
      <c r="F17" s="16">
        <f>SUM(F18:F21)</f>
        <v>359699.07999999996</v>
      </c>
      <c r="G17" s="13">
        <f t="shared" si="2"/>
        <v>0.96294308008794471</v>
      </c>
    </row>
    <row r="18" spans="1:7" ht="15" thickBot="1" x14ac:dyDescent="0.4">
      <c r="A18" s="10" t="s">
        <v>123</v>
      </c>
      <c r="B18" s="8" t="s">
        <v>126</v>
      </c>
      <c r="C18" s="15">
        <v>131539.79999999999</v>
      </c>
      <c r="D18" s="15">
        <v>87105.27</v>
      </c>
      <c r="E18" s="14">
        <f t="shared" si="0"/>
        <v>0.66219706887193086</v>
      </c>
      <c r="F18" s="15">
        <v>78508.100000000006</v>
      </c>
      <c r="G18" s="14">
        <f t="shared" si="2"/>
        <v>1.109506789745262</v>
      </c>
    </row>
    <row r="19" spans="1:7" ht="35" thickBot="1" x14ac:dyDescent="0.4">
      <c r="A19" s="10" t="s">
        <v>86</v>
      </c>
      <c r="B19" s="8" t="s">
        <v>17</v>
      </c>
      <c r="C19" s="15">
        <v>109294.77</v>
      </c>
      <c r="D19" s="15">
        <v>62658</v>
      </c>
      <c r="E19" s="14">
        <f t="shared" si="0"/>
        <v>0.5732936717831969</v>
      </c>
      <c r="F19" s="15">
        <v>117072.7</v>
      </c>
      <c r="G19" s="14">
        <f t="shared" si="2"/>
        <v>0.53520590197373086</v>
      </c>
    </row>
    <row r="20" spans="1:7" ht="15" thickBot="1" x14ac:dyDescent="0.4">
      <c r="A20" s="10" t="s">
        <v>121</v>
      </c>
      <c r="B20" s="8" t="s">
        <v>18</v>
      </c>
      <c r="C20" s="15">
        <v>147083.4</v>
      </c>
      <c r="D20" s="15">
        <v>93878.69</v>
      </c>
      <c r="E20" s="14">
        <f t="shared" si="0"/>
        <v>0.63826842458088406</v>
      </c>
      <c r="F20" s="15">
        <v>162867.4</v>
      </c>
      <c r="G20" s="14">
        <f t="shared" si="2"/>
        <v>0.57641179266077802</v>
      </c>
    </row>
    <row r="21" spans="1:7" ht="23.5" thickBot="1" x14ac:dyDescent="0.4">
      <c r="A21" s="10" t="s">
        <v>130</v>
      </c>
      <c r="B21" s="8" t="s">
        <v>129</v>
      </c>
      <c r="C21" s="15">
        <v>248996.41</v>
      </c>
      <c r="D21" s="15">
        <v>102727.78</v>
      </c>
      <c r="E21" s="14">
        <f t="shared" si="0"/>
        <v>0.41256731372151106</v>
      </c>
      <c r="F21" s="15">
        <v>1250.8800000000001</v>
      </c>
      <c r="G21" s="14">
        <f t="shared" si="2"/>
        <v>82.124408416474793</v>
      </c>
    </row>
    <row r="22" spans="1:7" ht="15" thickBot="1" x14ac:dyDescent="0.4">
      <c r="A22" s="9" t="s">
        <v>87</v>
      </c>
      <c r="B22" s="6" t="s">
        <v>19</v>
      </c>
      <c r="C22" s="16">
        <f>SUM(C23:C29)</f>
        <v>9627869.5800000001</v>
      </c>
      <c r="D22" s="16">
        <f>SUM(D23:D29)</f>
        <v>4436504.84</v>
      </c>
      <c r="E22" s="13">
        <f t="shared" si="0"/>
        <v>0.46079818625877145</v>
      </c>
      <c r="F22" s="16">
        <f>SUM(F23:F29)</f>
        <v>4590882.68</v>
      </c>
      <c r="G22" s="13">
        <f>D22/F22</f>
        <v>0.96637295031028758</v>
      </c>
    </row>
    <row r="23" spans="1:7" ht="15" thickBot="1" x14ac:dyDescent="0.4">
      <c r="A23" s="10" t="s">
        <v>88</v>
      </c>
      <c r="B23" s="8" t="s">
        <v>20</v>
      </c>
      <c r="C23" s="15">
        <v>349741.12</v>
      </c>
      <c r="D23" s="15">
        <v>174416.43</v>
      </c>
      <c r="E23" s="14">
        <f t="shared" si="0"/>
        <v>0.49870152528819028</v>
      </c>
      <c r="F23" s="15">
        <v>166106.49</v>
      </c>
      <c r="G23" s="14">
        <f>D23/F23</f>
        <v>1.0500277863917298</v>
      </c>
    </row>
    <row r="24" spans="1:7" ht="15" thickBot="1" x14ac:dyDescent="0.4">
      <c r="A24" s="10" t="s">
        <v>89</v>
      </c>
      <c r="B24" s="8" t="s">
        <v>21</v>
      </c>
      <c r="C24" s="15">
        <v>2217653.5299999998</v>
      </c>
      <c r="D24" s="15">
        <v>1539719.99</v>
      </c>
      <c r="E24" s="14">
        <f t="shared" si="0"/>
        <v>0.69430141776925813</v>
      </c>
      <c r="F24" s="15">
        <v>1427103.4</v>
      </c>
      <c r="G24" s="14">
        <f>D24/F24</f>
        <v>1.078912705274194</v>
      </c>
    </row>
    <row r="25" spans="1:7" ht="15" thickBot="1" x14ac:dyDescent="0.4">
      <c r="A25" s="10" t="s">
        <v>122</v>
      </c>
      <c r="B25" s="8" t="s">
        <v>22</v>
      </c>
      <c r="C25" s="15">
        <v>50149.93</v>
      </c>
      <c r="D25" s="15">
        <v>19668.73</v>
      </c>
      <c r="E25" s="14">
        <f t="shared" si="0"/>
        <v>0.39219855341772158</v>
      </c>
      <c r="F25" s="15">
        <v>23377.63</v>
      </c>
      <c r="G25" s="14">
        <f t="shared" ref="G25:G33" si="3">D25/F25</f>
        <v>0.84134833171711587</v>
      </c>
    </row>
    <row r="26" spans="1:7" ht="15" thickBot="1" x14ac:dyDescent="0.4">
      <c r="A26" s="10" t="s">
        <v>90</v>
      </c>
      <c r="B26" s="8" t="s">
        <v>23</v>
      </c>
      <c r="C26" s="15">
        <v>258385.65</v>
      </c>
      <c r="D26" s="15">
        <v>145409.35</v>
      </c>
      <c r="E26" s="14">
        <f t="shared" si="0"/>
        <v>0.56276093505966762</v>
      </c>
      <c r="F26" s="15">
        <v>187282.73</v>
      </c>
      <c r="G26" s="14">
        <f t="shared" si="3"/>
        <v>0.776416223748981</v>
      </c>
    </row>
    <row r="27" spans="1:7" ht="15" thickBot="1" x14ac:dyDescent="0.4">
      <c r="A27" s="10" t="s">
        <v>91</v>
      </c>
      <c r="B27" s="8" t="s">
        <v>24</v>
      </c>
      <c r="C27" s="15">
        <v>185489.08</v>
      </c>
      <c r="D27" s="15">
        <v>60127.27</v>
      </c>
      <c r="E27" s="14">
        <f t="shared" si="0"/>
        <v>0.32415530876534621</v>
      </c>
      <c r="F27" s="15">
        <v>122269.49</v>
      </c>
      <c r="G27" s="14">
        <f t="shared" si="3"/>
        <v>0.49176020935394427</v>
      </c>
    </row>
    <row r="28" spans="1:7" ht="15" thickBot="1" x14ac:dyDescent="0.4">
      <c r="A28" s="10" t="s">
        <v>92</v>
      </c>
      <c r="B28" s="8" t="s">
        <v>25</v>
      </c>
      <c r="C28" s="15">
        <v>5279034.08</v>
      </c>
      <c r="D28" s="15">
        <v>2075644.88</v>
      </c>
      <c r="E28" s="14">
        <f t="shared" si="0"/>
        <v>0.39318648990422883</v>
      </c>
      <c r="F28" s="15">
        <v>2398339.31</v>
      </c>
      <c r="G28" s="14">
        <f t="shared" si="3"/>
        <v>0.86545088567972472</v>
      </c>
    </row>
    <row r="29" spans="1:7" ht="15" thickBot="1" x14ac:dyDescent="0.4">
      <c r="A29" s="10" t="s">
        <v>93</v>
      </c>
      <c r="B29" s="8" t="s">
        <v>26</v>
      </c>
      <c r="C29" s="15">
        <v>1287416.19</v>
      </c>
      <c r="D29" s="15">
        <v>421518.19</v>
      </c>
      <c r="E29" s="14">
        <f t="shared" si="0"/>
        <v>0.32741408199938826</v>
      </c>
      <c r="F29" s="15">
        <v>266403.63</v>
      </c>
      <c r="G29" s="14">
        <f t="shared" si="3"/>
        <v>1.5822539279964016</v>
      </c>
    </row>
    <row r="30" spans="1:7" ht="15" thickBot="1" x14ac:dyDescent="0.4">
      <c r="A30" s="9" t="s">
        <v>94</v>
      </c>
      <c r="B30" s="6" t="s">
        <v>27</v>
      </c>
      <c r="C30" s="16">
        <f>SUM(C31:C34)</f>
        <v>1744247.44</v>
      </c>
      <c r="D30" s="16">
        <f>SUM(D31:D34)</f>
        <v>681415.31</v>
      </c>
      <c r="E30" s="13">
        <f t="shared" si="0"/>
        <v>0.3906643600978999</v>
      </c>
      <c r="F30" s="16">
        <f>SUM(F31:F34)</f>
        <v>464958.92</v>
      </c>
      <c r="G30" s="13">
        <f t="shared" si="3"/>
        <v>1.4655387404977629</v>
      </c>
    </row>
    <row r="31" spans="1:7" ht="15" thickBot="1" x14ac:dyDescent="0.4">
      <c r="A31" s="10" t="s">
        <v>95</v>
      </c>
      <c r="B31" s="8" t="s">
        <v>28</v>
      </c>
      <c r="C31" s="15">
        <v>271486.28000000003</v>
      </c>
      <c r="D31" s="15">
        <v>55050.51</v>
      </c>
      <c r="E31" s="14">
        <f t="shared" si="0"/>
        <v>0.2027745564158896</v>
      </c>
      <c r="F31" s="15">
        <v>31576.01</v>
      </c>
      <c r="G31" s="14">
        <f t="shared" si="3"/>
        <v>1.7434283178907026</v>
      </c>
    </row>
    <row r="32" spans="1:7" ht="15" thickBot="1" x14ac:dyDescent="0.4">
      <c r="A32" s="10" t="s">
        <v>96</v>
      </c>
      <c r="B32" s="8" t="s">
        <v>29</v>
      </c>
      <c r="C32" s="15">
        <v>982311.66</v>
      </c>
      <c r="D32" s="15">
        <v>296068.75</v>
      </c>
      <c r="E32" s="14">
        <f t="shared" si="0"/>
        <v>0.30140001595827537</v>
      </c>
      <c r="F32" s="15">
        <v>269941.59999999998</v>
      </c>
      <c r="G32" s="14">
        <f t="shared" si="3"/>
        <v>1.0967881571421374</v>
      </c>
    </row>
    <row r="33" spans="1:10" ht="15" thickBot="1" x14ac:dyDescent="0.4">
      <c r="A33" s="10" t="s">
        <v>97</v>
      </c>
      <c r="B33" s="8" t="s">
        <v>30</v>
      </c>
      <c r="C33" s="15">
        <v>386631.41</v>
      </c>
      <c r="D33" s="15">
        <v>289050.87</v>
      </c>
      <c r="E33" s="14">
        <f t="shared" si="0"/>
        <v>0.74761352162257078</v>
      </c>
      <c r="F33" s="15">
        <v>121175.18</v>
      </c>
      <c r="G33" s="14">
        <f t="shared" si="3"/>
        <v>2.3853966629139731</v>
      </c>
    </row>
    <row r="34" spans="1:10" ht="23.5" thickBot="1" x14ac:dyDescent="0.4">
      <c r="A34" s="10" t="s">
        <v>98</v>
      </c>
      <c r="B34" s="8" t="s">
        <v>31</v>
      </c>
      <c r="C34" s="15">
        <v>103818.09</v>
      </c>
      <c r="D34" s="15">
        <v>41245.18</v>
      </c>
      <c r="E34" s="14">
        <f t="shared" si="0"/>
        <v>0.39728317097723531</v>
      </c>
      <c r="F34" s="15">
        <v>42266.13</v>
      </c>
      <c r="G34" s="14">
        <f>D34/F34</f>
        <v>0.97584472484232654</v>
      </c>
    </row>
    <row r="35" spans="1:10" ht="15" thickBot="1" x14ac:dyDescent="0.4">
      <c r="A35" s="9" t="s">
        <v>99</v>
      </c>
      <c r="B35" s="6" t="s">
        <v>32</v>
      </c>
      <c r="C35" s="16">
        <f>SUM(C36:C38)</f>
        <v>435363.92</v>
      </c>
      <c r="D35" s="16">
        <f>SUM(D36:D38)</f>
        <v>18452.75</v>
      </c>
      <c r="E35" s="13">
        <f>D35/C35</f>
        <v>4.2384656036724401E-2</v>
      </c>
      <c r="F35" s="16">
        <f>SUM(F36:F38)</f>
        <v>90517.540000000008</v>
      </c>
      <c r="G35" s="13">
        <f>D35/F35</f>
        <v>0.20385827984277963</v>
      </c>
    </row>
    <row r="36" spans="1:10" ht="15" thickBot="1" x14ac:dyDescent="0.4">
      <c r="A36" s="10" t="s">
        <v>131</v>
      </c>
      <c r="B36" s="8" t="s">
        <v>132</v>
      </c>
      <c r="C36" s="15">
        <v>335276.2</v>
      </c>
      <c r="D36" s="15">
        <v>0</v>
      </c>
      <c r="E36" s="14">
        <f>D36/C36</f>
        <v>0</v>
      </c>
      <c r="F36" s="15">
        <v>0</v>
      </c>
      <c r="G36" s="14"/>
    </row>
    <row r="37" spans="1:10" ht="23.5" thickBot="1" x14ac:dyDescent="0.4">
      <c r="A37" s="10" t="s">
        <v>100</v>
      </c>
      <c r="B37" s="8" t="s">
        <v>33</v>
      </c>
      <c r="C37" s="15">
        <v>29535.42</v>
      </c>
      <c r="D37" s="15">
        <v>15433.12</v>
      </c>
      <c r="E37" s="14">
        <f t="shared" si="0"/>
        <v>0.52252922084737585</v>
      </c>
      <c r="F37" s="15">
        <v>11495.72</v>
      </c>
      <c r="G37" s="14">
        <f>D37/F37</f>
        <v>1.3425100820131319</v>
      </c>
    </row>
    <row r="38" spans="1:10" ht="15" thickBot="1" x14ac:dyDescent="0.4">
      <c r="A38" s="10" t="s">
        <v>101</v>
      </c>
      <c r="B38" s="8" t="s">
        <v>34</v>
      </c>
      <c r="C38" s="15">
        <v>70552.3</v>
      </c>
      <c r="D38" s="15">
        <v>3019.63</v>
      </c>
      <c r="E38" s="14">
        <f t="shared" si="0"/>
        <v>4.279988037243293E-2</v>
      </c>
      <c r="F38" s="15">
        <v>79021.820000000007</v>
      </c>
      <c r="G38" s="14">
        <f>D38/F38</f>
        <v>3.8212610137301317E-2</v>
      </c>
    </row>
    <row r="39" spans="1:10" ht="15" thickBot="1" x14ac:dyDescent="0.4">
      <c r="A39" s="9" t="s">
        <v>102</v>
      </c>
      <c r="B39" s="6" t="s">
        <v>35</v>
      </c>
      <c r="C39" s="16">
        <f>SUM(C40:C50)</f>
        <v>17652400.530000001</v>
      </c>
      <c r="D39" s="16">
        <v>11599284</v>
      </c>
      <c r="E39" s="13">
        <f t="shared" si="0"/>
        <v>0.65709385985703095</v>
      </c>
      <c r="F39" s="16">
        <f>SUM(F40:F50)</f>
        <v>9752249.1799999997</v>
      </c>
      <c r="G39" s="14">
        <f>D39/F39</f>
        <v>1.1893957779286357</v>
      </c>
    </row>
    <row r="40" spans="1:10" ht="15" thickBot="1" x14ac:dyDescent="0.4">
      <c r="A40" s="10" t="s">
        <v>103</v>
      </c>
      <c r="B40" s="8" t="s">
        <v>36</v>
      </c>
      <c r="C40" s="15">
        <v>5974904.4000000004</v>
      </c>
      <c r="D40" s="15">
        <v>3613308.65</v>
      </c>
      <c r="E40" s="14">
        <f t="shared" si="0"/>
        <v>0.60474752533279019</v>
      </c>
      <c r="F40" s="15">
        <v>2740683.87</v>
      </c>
      <c r="G40" s="14">
        <f t="shared" ref="G40:G76" si="4">D40/F40</f>
        <v>1.31839672920759</v>
      </c>
    </row>
    <row r="41" spans="1:10" ht="15" thickBot="1" x14ac:dyDescent="0.4">
      <c r="A41" s="10" t="s">
        <v>104</v>
      </c>
      <c r="B41" s="8" t="s">
        <v>37</v>
      </c>
      <c r="C41" s="15">
        <v>8699970.5500000007</v>
      </c>
      <c r="D41" s="15">
        <v>6201835.6500000004</v>
      </c>
      <c r="E41" s="14">
        <f t="shared" si="0"/>
        <v>0.71285708547599624</v>
      </c>
      <c r="F41" s="15">
        <v>5582525.4299999997</v>
      </c>
      <c r="G41" s="14">
        <f t="shared" si="4"/>
        <v>1.1109372859587674</v>
      </c>
    </row>
    <row r="42" spans="1:10" ht="15" thickBot="1" x14ac:dyDescent="0.4">
      <c r="A42" s="10" t="s">
        <v>105</v>
      </c>
      <c r="B42" s="8" t="s">
        <v>38</v>
      </c>
      <c r="C42" s="15">
        <v>675071.97</v>
      </c>
      <c r="D42" s="15">
        <v>230416.64000000001</v>
      </c>
      <c r="E42" s="14">
        <f t="shared" si="0"/>
        <v>0.34132159271847717</v>
      </c>
      <c r="F42" s="15">
        <v>90552.33</v>
      </c>
      <c r="G42" s="14">
        <f t="shared" si="4"/>
        <v>2.5445688697353233</v>
      </c>
    </row>
    <row r="43" spans="1:10" ht="15" thickBot="1" x14ac:dyDescent="0.4">
      <c r="A43" s="10" t="s">
        <v>106</v>
      </c>
      <c r="B43" s="8" t="s">
        <v>39</v>
      </c>
      <c r="C43" s="15">
        <v>1887833.78</v>
      </c>
      <c r="D43" s="15">
        <v>1264466.1399999999</v>
      </c>
      <c r="E43" s="14">
        <f t="shared" si="0"/>
        <v>0.66979739074273792</v>
      </c>
      <c r="F43" s="15">
        <v>1069103</v>
      </c>
      <c r="G43" s="14">
        <f t="shared" si="4"/>
        <v>1.1827355643001656</v>
      </c>
    </row>
    <row r="44" spans="1:10" ht="23.5" thickBot="1" x14ac:dyDescent="0.4">
      <c r="A44" s="10" t="s">
        <v>107</v>
      </c>
      <c r="B44" s="8" t="s">
        <v>40</v>
      </c>
      <c r="C44" s="15">
        <v>79066.87</v>
      </c>
      <c r="D44" s="15">
        <v>57517.33</v>
      </c>
      <c r="E44" s="14">
        <f t="shared" si="0"/>
        <v>0.72745171270849607</v>
      </c>
      <c r="F44" s="15">
        <v>55439.1</v>
      </c>
      <c r="G44" s="14">
        <f t="shared" si="4"/>
        <v>1.037486719661755</v>
      </c>
      <c r="J44" s="17"/>
    </row>
    <row r="45" spans="1:10" ht="23.5" thickBot="1" x14ac:dyDescent="0.4">
      <c r="A45" s="10" t="s">
        <v>108</v>
      </c>
      <c r="B45" s="8" t="s">
        <v>136</v>
      </c>
      <c r="C45" s="15">
        <v>0</v>
      </c>
      <c r="D45" s="15">
        <v>0</v>
      </c>
      <c r="E45" s="14"/>
      <c r="F45" s="15">
        <v>42395.21</v>
      </c>
      <c r="G45" s="14">
        <f t="shared" si="4"/>
        <v>0</v>
      </c>
    </row>
    <row r="46" spans="1:10" ht="15" thickBot="1" x14ac:dyDescent="0.4">
      <c r="A46" s="10" t="s">
        <v>108</v>
      </c>
      <c r="B46" s="8" t="s">
        <v>41</v>
      </c>
      <c r="C46" s="15">
        <v>75315.899999999994</v>
      </c>
      <c r="D46" s="15">
        <v>50343.33</v>
      </c>
      <c r="E46" s="14">
        <f t="shared" si="0"/>
        <v>0.66842897714825167</v>
      </c>
      <c r="F46" s="15">
        <v>0</v>
      </c>
      <c r="G46" s="14"/>
    </row>
    <row r="47" spans="1:10" ht="15" thickBot="1" x14ac:dyDescent="0.4">
      <c r="A47" s="10" t="s">
        <v>109</v>
      </c>
      <c r="B47" s="8" t="s">
        <v>42</v>
      </c>
      <c r="C47" s="15">
        <v>83503.600000000006</v>
      </c>
      <c r="D47" s="15">
        <v>70811.23</v>
      </c>
      <c r="E47" s="14">
        <f t="shared" si="0"/>
        <v>0.84800212206419834</v>
      </c>
      <c r="F47" s="15">
        <v>0</v>
      </c>
      <c r="G47" s="14"/>
    </row>
    <row r="48" spans="1:10" ht="15" thickBot="1" x14ac:dyDescent="0.4">
      <c r="A48" s="10" t="s">
        <v>109</v>
      </c>
      <c r="B48" s="8" t="s">
        <v>139</v>
      </c>
      <c r="C48" s="15">
        <v>0</v>
      </c>
      <c r="D48" s="15">
        <v>0</v>
      </c>
      <c r="E48" s="14"/>
      <c r="F48" s="15">
        <v>63707.43</v>
      </c>
      <c r="G48" s="14">
        <f t="shared" si="4"/>
        <v>0</v>
      </c>
    </row>
    <row r="49" spans="1:7" ht="23.5" thickBot="1" x14ac:dyDescent="0.4">
      <c r="A49" s="10" t="s">
        <v>124</v>
      </c>
      <c r="B49" s="8" t="s">
        <v>127</v>
      </c>
      <c r="C49" s="15">
        <v>46238.38</v>
      </c>
      <c r="D49" s="15">
        <v>34948.22</v>
      </c>
      <c r="E49" s="14">
        <f t="shared" si="0"/>
        <v>0.75582708563751588</v>
      </c>
      <c r="F49" s="15">
        <v>29223.24</v>
      </c>
      <c r="G49" s="14">
        <f t="shared" si="4"/>
        <v>1.1959050399613458</v>
      </c>
    </row>
    <row r="50" spans="1:7" ht="15" thickBot="1" x14ac:dyDescent="0.4">
      <c r="A50" s="10" t="s">
        <v>110</v>
      </c>
      <c r="B50" s="8" t="s">
        <v>43</v>
      </c>
      <c r="C50" s="15">
        <v>130495.08</v>
      </c>
      <c r="D50" s="15">
        <v>75636.86</v>
      </c>
      <c r="E50" s="14">
        <f t="shared" si="0"/>
        <v>0.57961464907335969</v>
      </c>
      <c r="F50" s="15">
        <v>78619.570000000007</v>
      </c>
      <c r="G50" s="14">
        <f t="shared" si="4"/>
        <v>0.96206148163873184</v>
      </c>
    </row>
    <row r="51" spans="1:7" ht="15" thickBot="1" x14ac:dyDescent="0.4">
      <c r="A51" s="9" t="s">
        <v>111</v>
      </c>
      <c r="B51" s="6" t="s">
        <v>44</v>
      </c>
      <c r="C51" s="16">
        <f>SUM(C52:C53)</f>
        <v>1507609.46</v>
      </c>
      <c r="D51" s="16">
        <f>SUM(D52:D53)</f>
        <v>850682.47</v>
      </c>
      <c r="E51" s="13">
        <f t="shared" si="0"/>
        <v>0.56425917491921285</v>
      </c>
      <c r="F51" s="16">
        <f>SUM(F52:F53)</f>
        <v>792178.21</v>
      </c>
      <c r="G51" s="13">
        <f t="shared" si="4"/>
        <v>1.0738523974296137</v>
      </c>
    </row>
    <row r="52" spans="1:7" ht="15" thickBot="1" x14ac:dyDescent="0.4">
      <c r="A52" s="10" t="s">
        <v>112</v>
      </c>
      <c r="B52" s="8" t="s">
        <v>45</v>
      </c>
      <c r="C52" s="15">
        <v>1397154.3</v>
      </c>
      <c r="D52" s="15">
        <v>780657.69</v>
      </c>
      <c r="E52" s="14">
        <f t="shared" si="0"/>
        <v>0.55874837160076019</v>
      </c>
      <c r="F52" s="15">
        <v>742116.45</v>
      </c>
      <c r="G52" s="14">
        <f t="shared" si="4"/>
        <v>1.0519342213745566</v>
      </c>
    </row>
    <row r="53" spans="1:7" ht="15" thickBot="1" x14ac:dyDescent="0.4">
      <c r="A53" s="10" t="s">
        <v>113</v>
      </c>
      <c r="B53" s="8" t="s">
        <v>46</v>
      </c>
      <c r="C53" s="15">
        <v>110455.16</v>
      </c>
      <c r="D53" s="15">
        <v>70024.78</v>
      </c>
      <c r="E53" s="14">
        <f t="shared" si="0"/>
        <v>0.63396567439674156</v>
      </c>
      <c r="F53" s="15">
        <v>50061.760000000002</v>
      </c>
      <c r="G53" s="14">
        <f t="shared" si="4"/>
        <v>1.398767841961609</v>
      </c>
    </row>
    <row r="54" spans="1:7" ht="15" thickBot="1" x14ac:dyDescent="0.4">
      <c r="A54" s="9" t="s">
        <v>114</v>
      </c>
      <c r="B54" s="6" t="s">
        <v>47</v>
      </c>
      <c r="C54" s="16">
        <f>SUM(C55:C61)</f>
        <v>5198962.3099999996</v>
      </c>
      <c r="D54" s="16">
        <f>SUM(D55:D61)</f>
        <v>3077066.16</v>
      </c>
      <c r="E54" s="13">
        <f t="shared" si="0"/>
        <v>0.59186160170489877</v>
      </c>
      <c r="F54" s="16">
        <f>SUM(F55:F61)</f>
        <v>2061258.9100000001</v>
      </c>
      <c r="G54" s="13">
        <f t="shared" si="4"/>
        <v>1.4928091493368001</v>
      </c>
    </row>
    <row r="55" spans="1:7" ht="15" thickBot="1" x14ac:dyDescent="0.4">
      <c r="A55" s="10" t="s">
        <v>115</v>
      </c>
      <c r="B55" s="8" t="s">
        <v>48</v>
      </c>
      <c r="C55" s="15">
        <v>2228029.08</v>
      </c>
      <c r="D55" s="15">
        <v>1403366.01</v>
      </c>
      <c r="E55" s="14">
        <f t="shared" si="0"/>
        <v>0.62986880314865545</v>
      </c>
      <c r="F55" s="15">
        <v>1000978.8</v>
      </c>
      <c r="G55" s="14">
        <f t="shared" si="4"/>
        <v>1.401993738528728</v>
      </c>
    </row>
    <row r="56" spans="1:7" ht="15" thickBot="1" x14ac:dyDescent="0.4">
      <c r="A56" s="10" t="s">
        <v>116</v>
      </c>
      <c r="B56" s="8" t="s">
        <v>49</v>
      </c>
      <c r="C56" s="15">
        <v>1684049.55</v>
      </c>
      <c r="D56" s="15">
        <v>979611.71</v>
      </c>
      <c r="E56" s="14">
        <f t="shared" si="0"/>
        <v>0.58170005152164317</v>
      </c>
      <c r="F56" s="15">
        <v>445698.16</v>
      </c>
      <c r="G56" s="14">
        <f t="shared" si="4"/>
        <v>2.1979263051029871</v>
      </c>
    </row>
    <row r="57" spans="1:7" ht="23.5" thickBot="1" x14ac:dyDescent="0.4">
      <c r="A57" s="10" t="s">
        <v>125</v>
      </c>
      <c r="B57" s="8" t="s">
        <v>128</v>
      </c>
      <c r="C57" s="15">
        <v>22816.5</v>
      </c>
      <c r="D57" s="15">
        <v>16486.41</v>
      </c>
      <c r="E57" s="14">
        <f t="shared" si="0"/>
        <v>0.72256524883308126</v>
      </c>
      <c r="F57" s="15">
        <v>16029.52</v>
      </c>
      <c r="G57" s="14">
        <f t="shared" si="4"/>
        <v>1.0285030368969252</v>
      </c>
    </row>
    <row r="58" spans="1:7" ht="15" thickBot="1" x14ac:dyDescent="0.4">
      <c r="A58" s="10" t="s">
        <v>117</v>
      </c>
      <c r="B58" s="8" t="s">
        <v>50</v>
      </c>
      <c r="C58" s="15">
        <v>180728.99</v>
      </c>
      <c r="D58" s="15">
        <v>36366.65</v>
      </c>
      <c r="E58" s="14">
        <f t="shared" si="0"/>
        <v>0.20122200649713143</v>
      </c>
      <c r="F58" s="15">
        <v>41163.03</v>
      </c>
      <c r="G58" s="14">
        <f t="shared" si="4"/>
        <v>0.88347845141623449</v>
      </c>
    </row>
    <row r="59" spans="1:7" ht="15" thickBot="1" x14ac:dyDescent="0.4">
      <c r="A59" s="10" t="s">
        <v>118</v>
      </c>
      <c r="B59" s="8" t="s">
        <v>51</v>
      </c>
      <c r="C59" s="15">
        <v>126663.35</v>
      </c>
      <c r="D59" s="15">
        <v>76484.740000000005</v>
      </c>
      <c r="E59" s="14">
        <f t="shared" si="0"/>
        <v>0.60384270588137767</v>
      </c>
      <c r="F59" s="15">
        <v>75675.33</v>
      </c>
      <c r="G59" s="14">
        <f t="shared" si="4"/>
        <v>1.0106958238569954</v>
      </c>
    </row>
    <row r="60" spans="1:7" ht="23.5" thickBot="1" x14ac:dyDescent="0.4">
      <c r="A60" s="10" t="s">
        <v>119</v>
      </c>
      <c r="B60" s="8" t="s">
        <v>52</v>
      </c>
      <c r="C60" s="15">
        <v>77062.95</v>
      </c>
      <c r="D60" s="15">
        <v>51721.9</v>
      </c>
      <c r="E60" s="14">
        <f t="shared" si="0"/>
        <v>0.67116428841615849</v>
      </c>
      <c r="F60" s="15">
        <v>79180.490000000005</v>
      </c>
      <c r="G60" s="14">
        <f t="shared" si="4"/>
        <v>0.65321520490716845</v>
      </c>
    </row>
    <row r="61" spans="1:7" ht="15" thickBot="1" x14ac:dyDescent="0.4">
      <c r="A61" s="10" t="s">
        <v>120</v>
      </c>
      <c r="B61" s="8" t="s">
        <v>53</v>
      </c>
      <c r="C61" s="15">
        <v>879611.89</v>
      </c>
      <c r="D61" s="15">
        <v>513028.74</v>
      </c>
      <c r="E61" s="14">
        <f t="shared" si="0"/>
        <v>0.58324443522472169</v>
      </c>
      <c r="F61" s="15">
        <v>402533.58</v>
      </c>
      <c r="G61" s="14">
        <f t="shared" si="4"/>
        <v>1.2744992355668812</v>
      </c>
    </row>
    <row r="62" spans="1:7" ht="15" thickBot="1" x14ac:dyDescent="0.4">
      <c r="A62" s="5">
        <v>1000</v>
      </c>
      <c r="B62" s="6" t="s">
        <v>54</v>
      </c>
      <c r="C62" s="16">
        <f>SUM(C63:C67)</f>
        <v>13710737.699999999</v>
      </c>
      <c r="D62" s="16">
        <f>SUM(D63:D67)</f>
        <v>9952268.7799999993</v>
      </c>
      <c r="E62" s="13">
        <f t="shared" si="0"/>
        <v>0.72587405563159446</v>
      </c>
      <c r="F62" s="16">
        <f>SUM(F63:F67)</f>
        <v>9043091.4199999999</v>
      </c>
      <c r="G62" s="13">
        <f t="shared" si="4"/>
        <v>1.1005383355949749</v>
      </c>
    </row>
    <row r="63" spans="1:7" ht="15" thickBot="1" x14ac:dyDescent="0.4">
      <c r="A63" s="7">
        <v>1001</v>
      </c>
      <c r="B63" s="8" t="s">
        <v>55</v>
      </c>
      <c r="C63" s="15">
        <v>57596</v>
      </c>
      <c r="D63" s="15">
        <v>38484.04</v>
      </c>
      <c r="E63" s="14">
        <f t="shared" si="0"/>
        <v>0.66817209528439481</v>
      </c>
      <c r="F63" s="15">
        <v>35348.370000000003</v>
      </c>
      <c r="G63" s="14">
        <f t="shared" si="4"/>
        <v>1.0887076264054043</v>
      </c>
    </row>
    <row r="64" spans="1:7" ht="15" thickBot="1" x14ac:dyDescent="0.4">
      <c r="A64" s="7">
        <v>1002</v>
      </c>
      <c r="B64" s="8" t="s">
        <v>56</v>
      </c>
      <c r="C64" s="15">
        <v>1254970.1299999999</v>
      </c>
      <c r="D64" s="15">
        <v>919964.68</v>
      </c>
      <c r="E64" s="14">
        <f t="shared" si="0"/>
        <v>0.73305703299886515</v>
      </c>
      <c r="F64" s="15">
        <v>750023.91</v>
      </c>
      <c r="G64" s="14">
        <f t="shared" si="4"/>
        <v>1.2265804699479514</v>
      </c>
    </row>
    <row r="65" spans="1:7" ht="15" thickBot="1" x14ac:dyDescent="0.4">
      <c r="A65" s="7">
        <v>1003</v>
      </c>
      <c r="B65" s="8" t="s">
        <v>57</v>
      </c>
      <c r="C65" s="15">
        <v>10362529.369999999</v>
      </c>
      <c r="D65" s="15">
        <v>7524673.71</v>
      </c>
      <c r="E65" s="14">
        <f t="shared" si="0"/>
        <v>0.72614257015128736</v>
      </c>
      <c r="F65" s="15">
        <v>7442116.6799999997</v>
      </c>
      <c r="G65" s="14">
        <f t="shared" si="4"/>
        <v>1.0110932189792003</v>
      </c>
    </row>
    <row r="66" spans="1:7" ht="15" thickBot="1" x14ac:dyDescent="0.4">
      <c r="A66" s="7">
        <v>1004</v>
      </c>
      <c r="B66" s="8" t="s">
        <v>58</v>
      </c>
      <c r="C66" s="15">
        <v>1975516.52</v>
      </c>
      <c r="D66" s="15">
        <v>1432856.41</v>
      </c>
      <c r="E66" s="14">
        <f t="shared" si="0"/>
        <v>0.72530722749916554</v>
      </c>
      <c r="F66" s="15">
        <v>779929.66</v>
      </c>
      <c r="G66" s="14">
        <f t="shared" si="4"/>
        <v>1.8371610716792075</v>
      </c>
    </row>
    <row r="67" spans="1:7" ht="15" thickBot="1" x14ac:dyDescent="0.4">
      <c r="A67" s="7">
        <v>1006</v>
      </c>
      <c r="B67" s="8" t="s">
        <v>59</v>
      </c>
      <c r="C67" s="15">
        <v>60125.68</v>
      </c>
      <c r="D67" s="15">
        <v>36289.94</v>
      </c>
      <c r="E67" s="14">
        <f t="shared" si="0"/>
        <v>0.60356805943816361</v>
      </c>
      <c r="F67" s="15">
        <v>35672.800000000003</v>
      </c>
      <c r="G67" s="14">
        <f t="shared" si="4"/>
        <v>1.017300015698235</v>
      </c>
    </row>
    <row r="68" spans="1:7" ht="15" thickBot="1" x14ac:dyDescent="0.4">
      <c r="A68" s="5">
        <v>1100</v>
      </c>
      <c r="B68" s="6" t="s">
        <v>60</v>
      </c>
      <c r="C68" s="16">
        <f>C69+C70+C71+C72</f>
        <v>1180000.5199999998</v>
      </c>
      <c r="D68" s="16">
        <f>SUM(D70:D72)</f>
        <v>574866.96</v>
      </c>
      <c r="E68" s="13">
        <f t="shared" si="0"/>
        <v>0.48717517514314324</v>
      </c>
      <c r="F68" s="16">
        <f>SUM(F70:F72)</f>
        <v>311729.28999999998</v>
      </c>
      <c r="G68" s="13">
        <f t="shared" si="4"/>
        <v>1.8441223793888601</v>
      </c>
    </row>
    <row r="69" spans="1:7" ht="15" thickBot="1" x14ac:dyDescent="0.4">
      <c r="A69" s="7">
        <v>1101</v>
      </c>
      <c r="B69" s="8" t="s">
        <v>137</v>
      </c>
      <c r="C69" s="16">
        <v>0</v>
      </c>
      <c r="D69" s="16">
        <v>0</v>
      </c>
      <c r="E69" s="13"/>
      <c r="F69" s="16">
        <v>0</v>
      </c>
      <c r="G69" s="13"/>
    </row>
    <row r="70" spans="1:7" ht="15" thickBot="1" x14ac:dyDescent="0.4">
      <c r="A70" s="7">
        <v>1102</v>
      </c>
      <c r="B70" s="8" t="s">
        <v>61</v>
      </c>
      <c r="C70" s="15">
        <v>456728</v>
      </c>
      <c r="D70" s="15">
        <v>147313.67000000001</v>
      </c>
      <c r="E70" s="14">
        <f t="shared" si="0"/>
        <v>0.32254135940866341</v>
      </c>
      <c r="F70" s="15">
        <v>28793.99</v>
      </c>
      <c r="G70" s="14">
        <f t="shared" si="4"/>
        <v>5.1161256220482123</v>
      </c>
    </row>
    <row r="71" spans="1:7" ht="15" thickBot="1" x14ac:dyDescent="0.4">
      <c r="A71" s="7">
        <v>1103</v>
      </c>
      <c r="B71" s="8" t="s">
        <v>62</v>
      </c>
      <c r="C71" s="15">
        <v>683564.63</v>
      </c>
      <c r="D71" s="15">
        <v>402766.85</v>
      </c>
      <c r="E71" s="14">
        <f t="shared" si="0"/>
        <v>0.58921546306455319</v>
      </c>
      <c r="F71" s="15">
        <v>264342.59999999998</v>
      </c>
      <c r="G71" s="14">
        <f t="shared" si="4"/>
        <v>1.5236547192923124</v>
      </c>
    </row>
    <row r="72" spans="1:7" ht="23.5" thickBot="1" x14ac:dyDescent="0.4">
      <c r="A72" s="7">
        <v>1105</v>
      </c>
      <c r="B72" s="8" t="s">
        <v>63</v>
      </c>
      <c r="C72" s="15">
        <v>39707.89</v>
      </c>
      <c r="D72" s="15">
        <v>24786.44</v>
      </c>
      <c r="E72" s="14">
        <f t="shared" si="0"/>
        <v>0.62421951909305684</v>
      </c>
      <c r="F72" s="15">
        <v>18592.7</v>
      </c>
      <c r="G72" s="14">
        <f t="shared" si="4"/>
        <v>1.3331275177892397</v>
      </c>
    </row>
    <row r="73" spans="1:7" ht="15" thickBot="1" x14ac:dyDescent="0.4">
      <c r="A73" s="5">
        <v>1200</v>
      </c>
      <c r="B73" s="6" t="s">
        <v>64</v>
      </c>
      <c r="C73" s="16">
        <f>SUM(C74:C76)</f>
        <v>168761.61</v>
      </c>
      <c r="D73" s="16">
        <f>SUM(D74:D76)</f>
        <v>110140.37</v>
      </c>
      <c r="E73" s="13">
        <f t="shared" si="0"/>
        <v>0.65263877252652425</v>
      </c>
      <c r="F73" s="16">
        <f>SUM(F74:F76)</f>
        <v>100018.47</v>
      </c>
      <c r="G73" s="13">
        <f t="shared" si="4"/>
        <v>1.1012003083030564</v>
      </c>
    </row>
    <row r="74" spans="1:7" ht="15" thickBot="1" x14ac:dyDescent="0.4">
      <c r="A74" s="7">
        <v>1201</v>
      </c>
      <c r="B74" s="8" t="s">
        <v>65</v>
      </c>
      <c r="C74" s="15">
        <v>77163.990000000005</v>
      </c>
      <c r="D74" s="15">
        <v>52534.95</v>
      </c>
      <c r="E74" s="14">
        <f t="shared" si="0"/>
        <v>0.68082210367815343</v>
      </c>
      <c r="F74" s="15">
        <v>44081.14</v>
      </c>
      <c r="G74" s="14">
        <f t="shared" si="4"/>
        <v>1.1917783886714364</v>
      </c>
    </row>
    <row r="75" spans="1:7" ht="15" thickBot="1" x14ac:dyDescent="0.4">
      <c r="A75" s="7">
        <v>1202</v>
      </c>
      <c r="B75" s="8" t="s">
        <v>66</v>
      </c>
      <c r="C75" s="15">
        <v>85699.62</v>
      </c>
      <c r="D75" s="15">
        <v>56238.79</v>
      </c>
      <c r="E75" s="14">
        <f t="shared" ref="E75:E82" si="5">D75/C75</f>
        <v>0.65623149787595325</v>
      </c>
      <c r="F75" s="15">
        <v>54090.23</v>
      </c>
      <c r="G75" s="14">
        <f t="shared" si="4"/>
        <v>1.0397217760028012</v>
      </c>
    </row>
    <row r="76" spans="1:7" ht="23.5" thickBot="1" x14ac:dyDescent="0.4">
      <c r="A76" s="7">
        <v>1204</v>
      </c>
      <c r="B76" s="8" t="s">
        <v>67</v>
      </c>
      <c r="C76" s="15">
        <v>5898</v>
      </c>
      <c r="D76" s="15">
        <v>1366.63</v>
      </c>
      <c r="E76" s="14">
        <f t="shared" si="5"/>
        <v>0.23171074940657851</v>
      </c>
      <c r="F76" s="15">
        <v>1847.1</v>
      </c>
      <c r="G76" s="14">
        <f t="shared" si="4"/>
        <v>0.73987872881814742</v>
      </c>
    </row>
    <row r="77" spans="1:7" ht="23.5" thickBot="1" x14ac:dyDescent="0.4">
      <c r="A77" s="5">
        <v>1300</v>
      </c>
      <c r="B77" s="6" t="s">
        <v>68</v>
      </c>
      <c r="C77" s="16">
        <f>C78</f>
        <v>455950</v>
      </c>
      <c r="D77" s="16">
        <f>D78</f>
        <v>12768.97</v>
      </c>
      <c r="E77" s="13">
        <f t="shared" si="5"/>
        <v>2.8005197938370432E-2</v>
      </c>
      <c r="F77" s="16">
        <f>F78</f>
        <v>24076.78</v>
      </c>
      <c r="G77" s="13">
        <f t="shared" ref="G77:G82" si="6">D77/F77</f>
        <v>0.53034375859230343</v>
      </c>
    </row>
    <row r="78" spans="1:7" ht="23.5" thickBot="1" x14ac:dyDescent="0.4">
      <c r="A78" s="7">
        <v>1301</v>
      </c>
      <c r="B78" s="8" t="s">
        <v>69</v>
      </c>
      <c r="C78" s="15">
        <v>455950</v>
      </c>
      <c r="D78" s="15">
        <v>12768.97</v>
      </c>
      <c r="E78" s="14">
        <f t="shared" si="5"/>
        <v>2.8005197938370432E-2</v>
      </c>
      <c r="F78" s="15">
        <v>24076.78</v>
      </c>
      <c r="G78" s="14">
        <f t="shared" si="6"/>
        <v>0.53034375859230343</v>
      </c>
    </row>
    <row r="79" spans="1:7" ht="35" thickBot="1" x14ac:dyDescent="0.4">
      <c r="A79" s="5">
        <v>1400</v>
      </c>
      <c r="B79" s="6" t="s">
        <v>70</v>
      </c>
      <c r="C79" s="16">
        <f>SUM(C80:C82)</f>
        <v>2067209.39</v>
      </c>
      <c r="D79" s="16">
        <f>SUM(D80:D82)</f>
        <v>1488489.87</v>
      </c>
      <c r="E79" s="13">
        <f t="shared" si="5"/>
        <v>0.72004794347417322</v>
      </c>
      <c r="F79" s="16">
        <f>SUM(F80:F82)</f>
        <v>1023142.1399999999</v>
      </c>
      <c r="G79" s="13">
        <f t="shared" si="6"/>
        <v>1.4548221716290566</v>
      </c>
    </row>
    <row r="80" spans="1:7" ht="35" thickBot="1" x14ac:dyDescent="0.4">
      <c r="A80" s="7">
        <v>1401</v>
      </c>
      <c r="B80" s="8" t="s">
        <v>71</v>
      </c>
      <c r="C80" s="15">
        <v>581987.30000000005</v>
      </c>
      <c r="D80" s="15">
        <v>438752.9</v>
      </c>
      <c r="E80" s="14">
        <f t="shared" si="5"/>
        <v>0.75388741300712225</v>
      </c>
      <c r="F80" s="15">
        <v>139075.4</v>
      </c>
      <c r="G80" s="14">
        <f t="shared" si="6"/>
        <v>3.1547843831475593</v>
      </c>
    </row>
    <row r="81" spans="1:7" ht="15" thickBot="1" x14ac:dyDescent="0.4">
      <c r="A81" s="7">
        <v>1402</v>
      </c>
      <c r="B81" s="8" t="s">
        <v>72</v>
      </c>
      <c r="C81" s="15">
        <v>739350.6</v>
      </c>
      <c r="D81" s="15">
        <v>498782.5</v>
      </c>
      <c r="E81" s="14">
        <f t="shared" si="5"/>
        <v>0.67462243217223328</v>
      </c>
      <c r="F81" s="15">
        <v>484592.7</v>
      </c>
      <c r="G81" s="14">
        <f t="shared" si="6"/>
        <v>1.0292819103548196</v>
      </c>
    </row>
    <row r="82" spans="1:7" ht="15" thickBot="1" x14ac:dyDescent="0.4">
      <c r="A82" s="7">
        <v>1403</v>
      </c>
      <c r="B82" s="8" t="s">
        <v>73</v>
      </c>
      <c r="C82" s="15">
        <v>745871.49</v>
      </c>
      <c r="D82" s="15">
        <v>550954.47</v>
      </c>
      <c r="E82" s="14">
        <f t="shared" si="5"/>
        <v>0.73867211361034857</v>
      </c>
      <c r="F82" s="15">
        <v>399474.04</v>
      </c>
      <c r="G82" s="14">
        <f t="shared" si="6"/>
        <v>1.3791996846653665</v>
      </c>
    </row>
  </sheetData>
  <mergeCells count="1">
    <mergeCell ref="A2:G2"/>
  </mergeCells>
  <pageMargins left="0.23622047244094491" right="0.23622047244094491" top="0.23622047244094491" bottom="0.23622047244094491" header="0.31496062992125984" footer="0.31496062992125984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В3</vt:lpstr>
      <vt:lpstr>В3!Заголовки_для_печати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Смирнов Игорь Николаевич</cp:lastModifiedBy>
  <cp:lastPrinted>2019-11-08T06:55:54Z</cp:lastPrinted>
  <dcterms:created xsi:type="dcterms:W3CDTF">2018-04-09T08:39:25Z</dcterms:created>
  <dcterms:modified xsi:type="dcterms:W3CDTF">2019-11-12T07:31:13Z</dcterms:modified>
</cp:coreProperties>
</file>