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420" windowHeight="11020"/>
  </bookViews>
  <sheets>
    <sheet name="В3" sheetId="1" r:id="rId1"/>
    <sheet name="В4" sheetId="2" state="hidden" r:id="rId2"/>
    <sheet name="В5" sheetId="3" state="hidden" r:id="rId3"/>
  </sheets>
  <definedNames>
    <definedName name="Z_61DF419E_6674_40D7_92F7_62D9644357AB_.wvu.PrintTitles" localSheetId="0" hidden="1">В3!$5:$5</definedName>
    <definedName name="Z_61DF419E_6674_40D7_92F7_62D9644357AB_.wvu.PrintTitles" localSheetId="2" hidden="1">В5!$3:$3</definedName>
    <definedName name="Z_B0FE0F64_031E_4424_9BFF_D3F52ABFB89B_.wvu.PrintTitles" localSheetId="0" hidden="1">В3!$5:$5</definedName>
    <definedName name="Z_B0FE0F64_031E_4424_9BFF_D3F52ABFB89B_.wvu.PrintTitles" localSheetId="2" hidden="1">В5!$3:$3</definedName>
    <definedName name="Z_FF4E70D3_BA11_44DD_97C7_DF286C61BE9A_.wvu.PrintTitles" localSheetId="0" hidden="1">В3!$5:$5</definedName>
    <definedName name="Z_FF4E70D3_BA11_44DD_97C7_DF286C61BE9A_.wvu.PrintTitles" localSheetId="2" hidden="1">В5!$3:$3</definedName>
    <definedName name="_xlnm.Print_Titles" localSheetId="0">В3!$5:$5</definedName>
    <definedName name="_xlnm.Print_Titles" localSheetId="2">В5!$3:$3</definedName>
  </definedNames>
  <calcPr calcId="145621"/>
  <customWorkbookViews>
    <customWorkbookView name="Смирнов Игорь Николаевич - Личное представление" guid="{61DF419E-6674-40D7-92F7-62D9644357AB}" mergeInterval="0" personalView="1" maximized="1" windowWidth="1916" windowHeight="809" activeSheetId="1"/>
    <customWorkbookView name="Чернухин Ярослав Игоревич - Личное представление" guid="{FF4E70D3-BA11-44DD-97C7-DF286C61BE9A}" mergeInterval="0" personalView="1" maximized="1" windowWidth="1916" windowHeight="854" activeSheetId="3"/>
    <customWorkbookView name="Григорьева Регина Витальевна - Личное представление" guid="{B0FE0F64-031E-4424-9BFF-D3F52ABFB89B}" mergeInterval="0" personalView="1" maximized="1" windowWidth="1916" windowHeight="853" activeSheetId="1"/>
  </customWorkbookViews>
</workbook>
</file>

<file path=xl/calcChain.xml><?xml version="1.0" encoding="utf-8"?>
<calcChain xmlns="http://schemas.openxmlformats.org/spreadsheetml/2006/main">
  <c r="G34" i="3" l="1"/>
  <c r="G36" i="3"/>
  <c r="G37" i="3"/>
  <c r="G33" i="3"/>
  <c r="E32" i="3"/>
  <c r="G32" i="3"/>
  <c r="C4" i="3"/>
  <c r="G6" i="3" l="1"/>
  <c r="F76" i="3"/>
  <c r="F74" i="3"/>
  <c r="F70" i="3"/>
  <c r="F65" i="3"/>
  <c r="F59" i="3"/>
  <c r="F51" i="3"/>
  <c r="F48" i="3"/>
  <c r="F38" i="3"/>
  <c r="F34" i="3"/>
  <c r="D4" i="3" l="1"/>
  <c r="G75" i="3" l="1"/>
  <c r="G38" i="1"/>
  <c r="G21" i="1"/>
  <c r="G24" i="1"/>
  <c r="G25" i="1"/>
  <c r="G26" i="1"/>
  <c r="G27" i="1"/>
  <c r="G28" i="1"/>
  <c r="G29" i="1"/>
  <c r="G30" i="1"/>
  <c r="G32" i="1"/>
  <c r="G33" i="1"/>
  <c r="G35" i="1"/>
  <c r="G39" i="1"/>
  <c r="G74" i="1"/>
  <c r="F6" i="1" l="1"/>
  <c r="F71" i="1"/>
  <c r="C67" i="1"/>
  <c r="G79" i="1"/>
  <c r="G80" i="1"/>
  <c r="G68" i="1"/>
  <c r="G69" i="1"/>
  <c r="G70" i="1"/>
  <c r="G72" i="1"/>
  <c r="G73" i="1"/>
  <c r="G76" i="1"/>
  <c r="G78" i="1"/>
  <c r="G41" i="1" l="1"/>
  <c r="G42" i="1"/>
  <c r="G43" i="1"/>
  <c r="G44" i="1"/>
  <c r="G45" i="1"/>
  <c r="G46" i="1"/>
  <c r="G47" i="1"/>
  <c r="G48" i="1"/>
  <c r="G49" i="1"/>
  <c r="G51" i="1"/>
  <c r="G52" i="1"/>
  <c r="G54" i="1"/>
  <c r="G55" i="1"/>
  <c r="G56" i="1"/>
  <c r="G57" i="1"/>
  <c r="G58" i="1"/>
  <c r="G59" i="1"/>
  <c r="G60" i="1"/>
  <c r="G62" i="1"/>
  <c r="G63" i="1"/>
  <c r="G64" i="1"/>
  <c r="G65" i="1"/>
  <c r="G66" i="1"/>
  <c r="G8" i="1"/>
  <c r="G9" i="1"/>
  <c r="G10" i="1"/>
  <c r="G11" i="1"/>
  <c r="G12" i="1"/>
  <c r="G14" i="1"/>
  <c r="G15" i="1"/>
  <c r="G17" i="1"/>
  <c r="G19" i="1"/>
  <c r="G20" i="1"/>
  <c r="E80" i="1"/>
  <c r="E79" i="1"/>
  <c r="E78" i="1"/>
  <c r="E76" i="1"/>
  <c r="E74" i="1"/>
  <c r="E73" i="1"/>
  <c r="E72" i="1"/>
  <c r="E70" i="1"/>
  <c r="E69" i="1"/>
  <c r="E68" i="1"/>
  <c r="E66" i="1"/>
  <c r="E65" i="1"/>
  <c r="E64" i="1"/>
  <c r="E63" i="1"/>
  <c r="E62" i="1"/>
  <c r="E60" i="1"/>
  <c r="E59" i="1"/>
  <c r="E58" i="1"/>
  <c r="E57" i="1"/>
  <c r="E56" i="1"/>
  <c r="E55" i="1"/>
  <c r="E54" i="1"/>
  <c r="E52" i="1"/>
  <c r="E51" i="1"/>
  <c r="E49" i="1"/>
  <c r="E48" i="1"/>
  <c r="E47" i="1"/>
  <c r="E46" i="1"/>
  <c r="E45" i="1"/>
  <c r="E44" i="1"/>
  <c r="E43" i="1"/>
  <c r="E42" i="1"/>
  <c r="E41" i="1"/>
  <c r="E39" i="1"/>
  <c r="E38" i="1"/>
  <c r="E37" i="1"/>
  <c r="E35" i="1"/>
  <c r="E34" i="1"/>
  <c r="E33" i="1"/>
  <c r="E32" i="1"/>
  <c r="E30" i="1"/>
  <c r="E29" i="1"/>
  <c r="E28" i="1"/>
  <c r="E27" i="1"/>
  <c r="E26" i="1"/>
  <c r="E25" i="1"/>
  <c r="E24" i="1"/>
  <c r="E22" i="1"/>
  <c r="E21" i="1"/>
  <c r="E20" i="1"/>
  <c r="E19" i="1"/>
  <c r="E17" i="1"/>
  <c r="E15" i="1"/>
  <c r="E14" i="1"/>
  <c r="E13" i="1"/>
  <c r="E12" i="1"/>
  <c r="E11" i="1"/>
  <c r="E10" i="1"/>
  <c r="E9" i="1"/>
  <c r="E8" i="1"/>
  <c r="D77" i="1"/>
  <c r="C77" i="1"/>
  <c r="E77" i="1" s="1"/>
  <c r="D75" i="1"/>
  <c r="E75" i="1" s="1"/>
  <c r="C75" i="1"/>
  <c r="C71" i="1"/>
  <c r="D71" i="1"/>
  <c r="D67" i="1"/>
  <c r="E67" i="1" s="1"/>
  <c r="D61" i="1"/>
  <c r="C61" i="1"/>
  <c r="D53" i="1"/>
  <c r="C53" i="1"/>
  <c r="D50" i="1"/>
  <c r="C50" i="1"/>
  <c r="D40" i="1"/>
  <c r="C40" i="1"/>
  <c r="D36" i="1"/>
  <c r="C36" i="1"/>
  <c r="D31" i="1"/>
  <c r="G31" i="1" s="1"/>
  <c r="C31" i="1"/>
  <c r="D23" i="1"/>
  <c r="G23" i="1" s="1"/>
  <c r="C23" i="1"/>
  <c r="D18" i="1"/>
  <c r="C18" i="1"/>
  <c r="D16" i="1"/>
  <c r="E16" i="1" s="1"/>
  <c r="C16" i="1"/>
  <c r="D7" i="1"/>
  <c r="C7" i="1"/>
  <c r="C6" i="1" s="1"/>
  <c r="E71" i="1" l="1"/>
  <c r="E53" i="1"/>
  <c r="E61" i="1"/>
  <c r="E50" i="1"/>
  <c r="E40" i="1"/>
  <c r="G40" i="1"/>
  <c r="E36" i="1"/>
  <c r="G36" i="1"/>
  <c r="D6" i="1"/>
  <c r="G7" i="1"/>
  <c r="E7" i="1"/>
  <c r="E23" i="1"/>
  <c r="E31" i="1"/>
  <c r="E18" i="1"/>
  <c r="D28" i="2"/>
  <c r="C28" i="2"/>
  <c r="E6" i="1" l="1"/>
  <c r="G6" i="1"/>
  <c r="E27" i="2"/>
  <c r="F29" i="3"/>
  <c r="F21" i="3"/>
  <c r="F16" i="3"/>
  <c r="F14" i="3"/>
  <c r="F5" i="3"/>
  <c r="G5" i="3" l="1"/>
  <c r="F4" i="3"/>
  <c r="G4" i="3" s="1"/>
  <c r="E5" i="2"/>
  <c r="E6" i="2"/>
  <c r="E7" i="2"/>
  <c r="E8" i="2"/>
  <c r="E9" i="2"/>
  <c r="F28" i="2"/>
  <c r="F30" i="2" s="1"/>
  <c r="F7" i="1" l="1"/>
  <c r="F16" i="1"/>
  <c r="G16" i="1" s="1"/>
  <c r="F18" i="1"/>
  <c r="G18" i="1" s="1"/>
  <c r="F23" i="1"/>
  <c r="F31" i="1"/>
  <c r="F36" i="1"/>
  <c r="F40" i="1"/>
  <c r="F50" i="1"/>
  <c r="G50" i="1" s="1"/>
  <c r="F53" i="1"/>
  <c r="G53" i="1" s="1"/>
  <c r="F61" i="1"/>
  <c r="G61" i="1" s="1"/>
  <c r="F67" i="1"/>
  <c r="G67" i="1" s="1"/>
  <c r="G71" i="1"/>
  <c r="F75" i="1"/>
  <c r="G75" i="1" s="1"/>
  <c r="F77" i="1"/>
  <c r="G77" i="1" s="1"/>
  <c r="G12" i="3" l="1"/>
  <c r="E72" i="3" l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3" i="3"/>
  <c r="E74" i="3"/>
  <c r="E75" i="3"/>
  <c r="E4" i="3"/>
  <c r="G7" i="3"/>
  <c r="G8" i="3"/>
  <c r="G9" i="3"/>
  <c r="G10" i="3"/>
  <c r="G13" i="3"/>
  <c r="G15" i="3"/>
  <c r="G17" i="3"/>
  <c r="G18" i="3"/>
  <c r="G19" i="3"/>
  <c r="G20" i="3"/>
  <c r="G22" i="3"/>
  <c r="G23" i="3"/>
  <c r="G24" i="3"/>
  <c r="G25" i="3"/>
  <c r="G26" i="3"/>
  <c r="G27" i="3"/>
  <c r="G28" i="3"/>
  <c r="G30" i="3"/>
  <c r="G31" i="3"/>
  <c r="G38" i="3"/>
  <c r="G39" i="3"/>
  <c r="G40" i="3"/>
  <c r="G41" i="3"/>
  <c r="G42" i="3"/>
  <c r="G43" i="3"/>
  <c r="G44" i="3"/>
  <c r="G45" i="3"/>
  <c r="G46" i="3"/>
  <c r="G48" i="3"/>
  <c r="G49" i="3"/>
  <c r="G51" i="3"/>
  <c r="G52" i="3"/>
  <c r="G53" i="3"/>
  <c r="G54" i="3"/>
  <c r="G55" i="3"/>
  <c r="G56" i="3"/>
  <c r="G57" i="3"/>
  <c r="G59" i="3"/>
  <c r="G60" i="3"/>
  <c r="G61" i="3"/>
  <c r="G62" i="3"/>
  <c r="G63" i="3"/>
  <c r="G65" i="3"/>
  <c r="G66" i="3"/>
  <c r="G67" i="3"/>
  <c r="G68" i="3"/>
  <c r="G70" i="3"/>
  <c r="G71" i="3"/>
  <c r="G74" i="3"/>
  <c r="G64" i="3" l="1"/>
  <c r="G16" i="3"/>
  <c r="G73" i="3"/>
  <c r="G69" i="3"/>
  <c r="G58" i="3"/>
  <c r="G50" i="3"/>
  <c r="G47" i="3"/>
  <c r="G29" i="3"/>
  <c r="G21" i="3"/>
  <c r="G14" i="3"/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8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8" i="2"/>
  <c r="D30" i="2"/>
  <c r="C30" i="2"/>
  <c r="G30" i="2" l="1"/>
  <c r="E30" i="2"/>
</calcChain>
</file>

<file path=xl/sharedStrings.xml><?xml version="1.0" encoding="utf-8"?>
<sst xmlns="http://schemas.openxmlformats.org/spreadsheetml/2006/main" count="409" uniqueCount="219">
  <si>
    <t>Код</t>
  </si>
  <si>
    <t>Наименование разделов, подразделов</t>
  </si>
  <si>
    <t>Утвержденные бюджетные назначения (годовой план), тыс. руб.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</si>
  <si>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</si>
  <si>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</si>
  <si>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</si>
  <si>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</si>
  <si>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</si>
  <si>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</si>
  <si>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</si>
  <si>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</si>
  <si>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</si>
  <si>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</si>
  <si>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</si>
  <si>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</si>
  <si>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</si>
  <si>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</si>
  <si>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</si>
  <si>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</si>
  <si>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</si>
  <si>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</si>
  <si>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</si>
  <si>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</si>
  <si>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</si>
  <si>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</si>
  <si>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</si>
  <si>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</si>
  <si>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</si>
  <si>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</si>
  <si>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</si>
  <si>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</si>
  <si>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</si>
  <si>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</si>
  <si>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</si>
  <si>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</si>
  <si>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</si>
  <si>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</si>
  <si>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</si>
  <si>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</si>
  <si>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</si>
  <si>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</si>
  <si>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</si>
  <si>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</si>
  <si>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</si>
  <si>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</si>
  <si>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</si>
  <si>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</si>
  <si>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</si>
  <si>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</si>
  <si>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</si>
  <si>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</si>
  <si>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</si>
  <si>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</si>
  <si>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</si>
  <si>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внутреннего и муниципального долга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</si>
  <si>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</si>
  <si>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</si>
  <si>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</si>
  <si>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</si>
  <si>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</si>
  <si>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</si>
  <si>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</si>
  <si>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</si>
  <si>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</si>
  <si>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</si>
  <si>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</si>
  <si>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</si>
  <si>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</si>
  <si>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</si>
  <si>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</si>
  <si>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</si>
  <si>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</si>
  <si>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</si>
  <si>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</si>
  <si>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</si>
  <si>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</si>
  <si>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</si>
  <si>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</si>
  <si>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</si>
  <si>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</si>
  <si>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</si>
  <si>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</si>
  <si>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</si>
  <si>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</si>
  <si>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</si>
  <si>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</si>
  <si>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</si>
  <si>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</si>
  <si>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</si>
  <si>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</si>
  <si>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</si>
  <si>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</si>
  <si>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</si>
  <si>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</si>
  <si>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</si>
  <si>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</si>
  <si>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</si>
  <si>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</si>
  <si>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</si>
  <si>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</si>
  <si>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</si>
  <si>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</si>
  <si>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</si>
  <si>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</si>
  <si>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</si>
  <si>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Код целевой статьи расходов</t>
  </si>
  <si>
    <t>Наименование</t>
  </si>
  <si>
    <t>ИТОГО ПО ПРОГРАММАМ</t>
  </si>
  <si>
    <t xml:space="preserve">Непрограммные расходы </t>
  </si>
  <si>
    <t>РАСХОДЫ ВСЕГО</t>
  </si>
  <si>
    <t>Таблица В4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</si>
  <si>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</si>
  <si>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</si>
  <si>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</si>
  <si>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</si>
  <si>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</si>
  <si>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</si>
  <si>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</si>
  <si>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</si>
  <si>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</si>
  <si>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</si>
  <si>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</si>
  <si>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</si>
  <si>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</si>
  <si>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</si>
  <si>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Таблица В5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</si>
  <si>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</si>
  <si>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</si>
  <si>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</si>
  <si>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</si>
  <si>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</si>
  <si>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</si>
  <si>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</si>
  <si>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</si>
  <si>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-</t>
  </si>
  <si>
    <t>Ц100000000</t>
  </si>
  <si>
    <t>Ц200000000</t>
  </si>
  <si>
    <t>Ц300000000</t>
  </si>
  <si>
    <t>Ц400000000</t>
  </si>
  <si>
    <t>Ц500000000</t>
  </si>
  <si>
    <t>Ц600000000</t>
  </si>
  <si>
    <t>Ц700000000</t>
  </si>
  <si>
    <t>Ц800000000</t>
  </si>
  <si>
    <t>Ц900000000</t>
  </si>
  <si>
    <t>Ч100000000</t>
  </si>
  <si>
    <t>Ч200000000</t>
  </si>
  <si>
    <t>Ч300000000</t>
  </si>
  <si>
    <t>Ч400000000</t>
  </si>
  <si>
    <t>Ч500000000</t>
  </si>
  <si>
    <t>Ч600000000</t>
  </si>
  <si>
    <t>Ч700000000</t>
  </si>
  <si>
    <t>Ч800000000</t>
  </si>
  <si>
    <t>Государственная программа Чувашской Республики "Развитие жилищного строительства и сферы жилищно-коммунального хозяйства"</t>
  </si>
  <si>
    <t>Государственная программа Чувашской Республики "Развитие здравоохранения"</t>
  </si>
  <si>
    <t>Государственная программа Чувашской Республики "Социальная поддержка граждан"</t>
  </si>
  <si>
    <t>Государственная программа Чувашской Республики "Развитие культуры и туризма"</t>
  </si>
  <si>
    <t>Государственная программа Чувашской Республики "Развитие физической культуры и спорта"</t>
  </si>
  <si>
    <t>Государственная программа Чувашской Республики "Содействие занятости населения"</t>
  </si>
  <si>
    <t>Государственная программа Чувашской Республики "Развитие образования"</t>
  </si>
  <si>
    <t>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</si>
  <si>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</si>
  <si>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Государственная программа Чувашской Республики "Экономическое развитие Чувашской Республики"</t>
  </si>
  <si>
    <t>Государственная программа Чувашской Республики "Развитие транспортной системы Чувашской Республики"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</si>
  <si>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</si>
  <si>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Государственная программа Чувашской Республики "Управление общественными финансами и государственным долгом Чувашской Республики"</t>
  </si>
  <si>
    <t>Государственная программа Чувашской Республики "Развитие потенциала государственного управления"</t>
  </si>
  <si>
    <t>Государственная программа Чувашской Республики "Информационное общество Чувашии"</t>
  </si>
  <si>
    <t>Государственная программа Чувашской Республики "Развитие промышленности и инновационная экономика"</t>
  </si>
  <si>
    <t>Государственная программа Чувашской Республики "Формирование современной городской среды на территории Чувашской Республики" на 2018-2022 годы</t>
  </si>
  <si>
    <t>Другие вопросы в области национальной безопасности и правоохранительной деятельности</t>
  </si>
  <si>
    <t>0314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</si>
  <si>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01.07.2018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</si>
  <si>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01.07.2018,</t>
    </r>
    <r>
      <rPr>
        <sz val="9"/>
        <color rgb="FF000000"/>
        <rFont val="Times New Roman"/>
        <family val="1"/>
        <charset val="204"/>
      </rPr>
      <t xml:space="preserve"> тыс. руб.</t>
    </r>
  </si>
  <si>
    <t>Рост (снижение)  к соответствующему периоду прошлого года, %</t>
  </si>
  <si>
    <t xml:space="preserve">Сведения об исполнении республиканского бюджета за первое полугодие 2019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</si>
  <si>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01.07.2019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</si>
  <si>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01.07.2019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</si>
  <si>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01.07.2018, </t>
    </r>
    <r>
      <rPr>
        <sz val="9"/>
        <color rgb="FF000000"/>
        <rFont val="Times New Roman"/>
        <family val="1"/>
        <charset val="204"/>
      </rPr>
      <t>тыс. руб.</t>
    </r>
  </si>
  <si>
    <t>A100000000</t>
  </si>
  <si>
    <t>A200000000</t>
  </si>
  <si>
    <t>A300000000</t>
  </si>
  <si>
    <t>A400000000</t>
  </si>
  <si>
    <t>A500000000</t>
  </si>
  <si>
    <t xml:space="preserve">    Государственная программа Чувашской Республики "Развитие строительного комплекса и архитектуры"</t>
  </si>
  <si>
    <t>Ч900000000</t>
  </si>
  <si>
    <t xml:space="preserve">Сведения об исполнении республиканского бюджета за первое полугодие 2019 года по расходам в разрезе государственных программ 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</si>
  <si>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01.07.2019,</t>
    </r>
    <r>
      <rPr>
        <sz val="9"/>
        <color rgb="FF000000"/>
        <rFont val="Times New Roman"/>
        <family val="1"/>
        <charset val="204"/>
      </rPr>
      <t xml:space="preserve"> тыс. руб.</t>
    </r>
  </si>
  <si>
    <t>9600</t>
  </si>
  <si>
    <t>0602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</si>
  <si>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</si>
  <si>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</si>
  <si>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</si>
  <si>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</si>
  <si>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</si>
  <si>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</si>
  <si>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</si>
  <si>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</si>
  <si>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</si>
  <si>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</si>
  <si>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</si>
  <si>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</si>
  <si>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1201</t>
  </si>
  <si>
    <t>1202</t>
  </si>
  <si>
    <t>1204</t>
  </si>
  <si>
    <t>1300</t>
  </si>
  <si>
    <t>1301</t>
  </si>
  <si>
    <t>1400</t>
  </si>
  <si>
    <t>1401</t>
  </si>
  <si>
    <t>1402</t>
  </si>
  <si>
    <t>1403</t>
  </si>
  <si>
    <t>Расходы - всего</t>
  </si>
  <si>
    <t>Сбор, удаление отходов и очистка сточных вод</t>
  </si>
  <si>
    <t>Физическая культура</t>
  </si>
  <si>
    <t>Государственная программа Чувашской Республики "Модернизация и развитие сферы жилищно-коммунального хозяйства"</t>
  </si>
  <si>
    <t>Государственная программа Чувашской Республики "Обеспечение граждан в Чувашской Республике доступным и комфортным жильем"</t>
  </si>
  <si>
    <t>Государственная программа Чувашской Республики "Обеспечение общественного порядка и противодействие преступности"</t>
  </si>
  <si>
    <t>Государственная программа Чувашской Республики "Развитие земельных и имущественных отношений"</t>
  </si>
  <si>
    <t>Государственная программа Чувашской Республики "Формирование современной городской среды на территории Чувашской Республики" на 2018-2024 годы</t>
  </si>
  <si>
    <t>Сведения об исполнении консолидированного бюджета по расходам в разрезе разделов и подразделов классификации расходов бюджета за первое полугодие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</si>
</sst>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" fontId="9" fillId="0" borderId="2">
      <alignment horizontal="center" vertical="top" shrinkToFit="1"/>
    </xf>
    <xf numFmtId="4" fontId="10" fillId="2" borderId="2">
      <alignment horizontal="right" vertical="top" shrinkToFit="1"/>
    </xf>
    <xf numFmtId="0" fontId="10" fillId="0" borderId="2">
      <alignment vertical="top" wrapText="1"/>
    </xf>
    <xf numFmtId="0" fontId="10" fillId="0" borderId="2">
      <alignment horizontal="left"/>
    </xf>
    <xf numFmtId="4" fontId="10" fillId="3" borderId="2">
      <alignment horizontal="right" vertical="top" shrinkToFit="1"/>
    </xf>
    <xf numFmtId="0" fontId="9" fillId="0" borderId="0"/>
    <xf numFmtId="4" fontId="10" fillId="2" borderId="2">
      <alignment horizontal="right" vertical="top" shrinkToFit="1"/>
    </xf>
    <xf numFmtId="4" fontId="10" fillId="3" borderId="2">
      <alignment horizontal="right" vertical="top" shrinkToFit="1"/>
    </xf>
    <xf numFmtId="0" fontId="10" fillId="0" borderId="2">
      <alignment horizontal="left"/>
    </xf>
    <xf numFmtId="0" fontId="10" fillId="0" borderId="2">
      <alignment vertical="top" wrapText="1"/>
    </xf>
  </cellStyleXfs>
  <cellXfs count="48">
    <xf numFmtId="0" fontId="0" fillId="0" borderId="0" xfId="0"/>
    <xf numFmtId="0" fontId="0" fillId="0" borderId="0" xfId="0" applyFill="1"/>
    <xf numFmtId="0" fontId="1" fillId="0" borderId="0" xfId="0" applyFont="1" applyFill="1"/>
    <xf numFmtId="0" fontId="5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justify" vertical="center" wrapText="1"/>
    </xf>
    <xf numFmtId="164" fontId="11" fillId="0" borderId="3" xfId="0" applyNumberFormat="1" applyFont="1" applyFill="1" applyBorder="1" applyAlignment="1">
      <alignment horizontal="right" vertical="top"/>
    </xf>
    <xf numFmtId="165" fontId="11" fillId="0" borderId="3" xfId="0" applyNumberFormat="1" applyFont="1" applyFill="1" applyBorder="1" applyAlignment="1">
      <alignment horizontal="center" vertical="top"/>
    </xf>
    <xf numFmtId="0" fontId="12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right" vertical="top" wrapText="1"/>
    </xf>
    <xf numFmtId="164" fontId="12" fillId="0" borderId="3" xfId="0" applyNumberFormat="1" applyFont="1" applyFill="1" applyBorder="1" applyAlignment="1">
      <alignment horizontal="right" vertical="top"/>
    </xf>
    <xf numFmtId="165" fontId="12" fillId="0" borderId="3" xfId="0" applyNumberFormat="1" applyFont="1" applyFill="1" applyBorder="1" applyAlignment="1">
      <alignment horizontal="center" vertical="top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vertical="center" wrapText="1"/>
    </xf>
    <xf numFmtId="164" fontId="11" fillId="0" borderId="3" xfId="0" applyNumberFormat="1" applyFont="1" applyFill="1" applyBorder="1" applyAlignment="1">
      <alignment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3" xfId="0" applyNumberFormat="1" applyFont="1" applyFill="1" applyBorder="1" applyAlignment="1">
      <alignment horizontal="right" vertical="center" wrapText="1"/>
    </xf>
    <xf numFmtId="164" fontId="3" fillId="0" borderId="3" xfId="0" applyNumberFormat="1" applyFont="1" applyFill="1" applyBorder="1" applyAlignment="1">
      <alignment horizontal="right" vertical="center" wrapText="1"/>
    </xf>
    <xf numFmtId="164" fontId="13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 wrapText="1"/>
    </xf>
    <xf numFmtId="164" fontId="7" fillId="0" borderId="3" xfId="0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164" fontId="6" fillId="0" borderId="3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right"/>
    </xf>
    <xf numFmtId="1" fontId="11" fillId="0" borderId="2" xfId="1" applyNumberFormat="1" applyFont="1" applyAlignment="1" applyProtection="1">
      <alignment horizontal="center" vertical="center" shrinkToFit="1"/>
    </xf>
    <xf numFmtId="164" fontId="11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/>
    <xf numFmtId="164" fontId="2" fillId="0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1">
    <cellStyle name="xl24" xfId="6"/>
    <cellStyle name="xl26" xfId="1"/>
    <cellStyle name="xl37" xfId="4"/>
    <cellStyle name="xl38" xfId="9"/>
    <cellStyle name="xl40" xfId="5"/>
    <cellStyle name="xl41" xfId="8"/>
    <cellStyle name="xl60" xfId="3"/>
    <cellStyle name="xl61" xfId="10"/>
    <cellStyle name="xl63" xfId="2"/>
    <cellStyle name="xl64" xfId="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9" Type="http://schemas.openxmlformats.org/officeDocument/2006/relationships/revisionLog" Target="revisionLog29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6" Type="http://schemas.openxmlformats.org/officeDocument/2006/relationships/revisionLog" Target="revisionLog66.xml"/><Relationship Id="rId5" Type="http://schemas.openxmlformats.org/officeDocument/2006/relationships/revisionLog" Target="revisionLog5.xml"/><Relationship Id="rId61" Type="http://schemas.openxmlformats.org/officeDocument/2006/relationships/revisionLog" Target="revisionLog61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67" Type="http://schemas.openxmlformats.org/officeDocument/2006/relationships/revisionLog" Target="revisionLog67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57" Type="http://schemas.openxmlformats.org/officeDocument/2006/relationships/revisionLog" Target="revisionLog57.xml"/><Relationship Id="rId10" Type="http://schemas.openxmlformats.org/officeDocument/2006/relationships/revisionLog" Target="revisionLog10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9.xml"/><Relationship Id="rId34" Type="http://schemas.openxmlformats.org/officeDocument/2006/relationships/revisionLog" Target="revisionLog34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F33CE36-6A5D-4C3A-AB0E-F8FFB82DDAA8}" diskRevisions="1" revisionId="900" version="18">
  <header guid="{8C9E6181-DDC7-480E-9C89-9732E3B218A0}" dateTime="2019-07-23T14:43:59" maxSheetId="4" userName="Григорьева Регина Витальевна" r:id="rId1">
    <sheetIdMap count="3">
      <sheetId val="1"/>
      <sheetId val="2"/>
      <sheetId val="3"/>
    </sheetIdMap>
  </header>
  <header guid="{C2746DE2-8B51-47B6-8AA5-3EBD99997532}" dateTime="2019-07-23T14:48:10" maxSheetId="4" userName="Григорьева Регина Витальевна" r:id="rId2" minRId="1" maxRId="2">
    <sheetIdMap count="3">
      <sheetId val="1"/>
      <sheetId val="2"/>
      <sheetId val="3"/>
    </sheetIdMap>
  </header>
  <header guid="{9D365D25-BCFE-4159-A64A-C121F56D4970}" dateTime="2019-07-23T14:49:51" maxSheetId="4" userName="Чернухин Ярослав Игоревич" r:id="rId3" minRId="3" maxRId="77">
    <sheetIdMap count="3">
      <sheetId val="1"/>
      <sheetId val="2"/>
      <sheetId val="3"/>
    </sheetIdMap>
  </header>
  <header guid="{B83E3E54-7FA9-49D4-8BCC-3B195D6967A3}" dateTime="2019-07-23T14:53:49" maxSheetId="4" userName="Григорьева Регина Витальевна" r:id="rId4" minRId="80">
    <sheetIdMap count="3">
      <sheetId val="1"/>
      <sheetId val="2"/>
      <sheetId val="3"/>
    </sheetIdMap>
  </header>
  <header guid="{6FD0A9D3-2593-4FBB-9A94-D7A06F4A33B0}" dateTime="2019-07-23T14:55:35" maxSheetId="4" userName="Григорьева Регина Витальевна" r:id="rId5" minRId="81" maxRId="157">
    <sheetIdMap count="3">
      <sheetId val="1"/>
      <sheetId val="2"/>
      <sheetId val="3"/>
    </sheetIdMap>
  </header>
  <header guid="{4FFD8D25-BF73-4727-A6D2-AFB20E59115F}" dateTime="2019-07-23T14:57:15" maxSheetId="4" userName="Григорьева Регина Витальевна" r:id="rId6" minRId="160" maxRId="181">
    <sheetIdMap count="3">
      <sheetId val="1"/>
      <sheetId val="2"/>
      <sheetId val="3"/>
    </sheetIdMap>
  </header>
  <header guid="{26631902-AF2B-428C-B999-40CF957EDAF7}" dateTime="2019-07-23T14:57:36" maxSheetId="4" userName="Григорьева Регина Витальевна" r:id="rId7" minRId="184">
    <sheetIdMap count="3">
      <sheetId val="1"/>
      <sheetId val="2"/>
      <sheetId val="3"/>
    </sheetIdMap>
  </header>
  <header guid="{BB2256A9-87B0-4B0B-98CC-B2931F35057E}" dateTime="2019-07-23T14:57:53" maxSheetId="4" userName="Григорьева Регина Витальевна" r:id="rId8" minRId="185">
    <sheetIdMap count="3">
      <sheetId val="1"/>
      <sheetId val="2"/>
      <sheetId val="3"/>
    </sheetIdMap>
  </header>
  <header guid="{4C50C03E-D691-43E1-A561-70D64DFD9178}" dateTime="2019-07-23T14:58:44" maxSheetId="4" userName="Григорьева Регина Витальевна" r:id="rId9" minRId="186">
    <sheetIdMap count="3">
      <sheetId val="1"/>
      <sheetId val="2"/>
      <sheetId val="3"/>
    </sheetIdMap>
  </header>
  <header guid="{EC9486F4-420B-4829-8DD6-26689DC0D8E0}" dateTime="2019-07-23T14:59:21" maxSheetId="4" userName="Григорьева Регина Витальевна" r:id="rId10">
    <sheetIdMap count="3">
      <sheetId val="1"/>
      <sheetId val="2"/>
      <sheetId val="3"/>
    </sheetIdMap>
  </header>
  <header guid="{67DC0A83-6878-4642-BB1A-6F636E1BD21D}" dateTime="2019-07-23T15:00:18" maxSheetId="4" userName="Григорьева Регина Витальевна" r:id="rId11" minRId="187" maxRId="191">
    <sheetIdMap count="3">
      <sheetId val="1"/>
      <sheetId val="2"/>
      <sheetId val="3"/>
    </sheetIdMap>
  </header>
  <header guid="{5A4E1413-0374-45C4-A1F6-34E376C3AD9F}" dateTime="2019-07-23T15:00:46" maxSheetId="4" userName="Григорьева Регина Витальевна" r:id="rId12">
    <sheetIdMap count="3">
      <sheetId val="1"/>
      <sheetId val="2"/>
      <sheetId val="3"/>
    </sheetIdMap>
  </header>
  <header guid="{330881D7-35CB-44B0-A848-B8F2D8075106}" dateTime="2019-07-23T15:04:05" maxSheetId="4" userName="Григорьева Регина Витальевна" r:id="rId13">
    <sheetIdMap count="3">
      <sheetId val="1"/>
      <sheetId val="2"/>
      <sheetId val="3"/>
    </sheetIdMap>
  </header>
  <header guid="{C5F352C4-BF0A-4C5C-87B3-23C1329275A0}" dateTime="2019-07-23T15:05:40" maxSheetId="4" userName="Григорьева Регина Витальевна" r:id="rId14">
    <sheetIdMap count="3">
      <sheetId val="1"/>
      <sheetId val="2"/>
      <sheetId val="3"/>
    </sheetIdMap>
  </header>
  <header guid="{EE2C5704-E2F4-4F62-B203-20D46E27510E}" dateTime="2019-07-23T15:06:09" maxSheetId="4" userName="Григорьева Регина Витальевна" r:id="rId15">
    <sheetIdMap count="3">
      <sheetId val="1"/>
      <sheetId val="2"/>
      <sheetId val="3"/>
    </sheetIdMap>
  </header>
  <header guid="{40964EAF-6C4D-4F3F-B312-E942D13E58A6}" dateTime="2019-07-23T15:06:42" maxSheetId="4" userName="Григорьева Регина Витальевна" r:id="rId16">
    <sheetIdMap count="3">
      <sheetId val="1"/>
      <sheetId val="2"/>
      <sheetId val="3"/>
    </sheetIdMap>
  </header>
  <header guid="{65D112FD-24BD-46BC-B90B-6C739184B71F}" dateTime="2019-07-23T15:07:30" maxSheetId="4" userName="Григорьева Регина Витальевна" r:id="rId17">
    <sheetIdMap count="3">
      <sheetId val="1"/>
      <sheetId val="2"/>
      <sheetId val="3"/>
    </sheetIdMap>
  </header>
  <header guid="{989F6C8D-71DD-455C-9997-9AABC28FB1D1}" dateTime="2019-07-23T15:08:05" maxSheetId="4" userName="Григорьева Регина Витальевна" r:id="rId18">
    <sheetIdMap count="3">
      <sheetId val="1"/>
      <sheetId val="2"/>
      <sheetId val="3"/>
    </sheetIdMap>
  </header>
  <header guid="{43C17AA0-1E55-49EB-8A5A-6C460AA74629}" dateTime="2019-07-23T15:08:39" maxSheetId="4" userName="Григорьева Регина Витальевна" r:id="rId19">
    <sheetIdMap count="3">
      <sheetId val="1"/>
      <sheetId val="2"/>
      <sheetId val="3"/>
    </sheetIdMap>
  </header>
  <header guid="{E96E8A5D-3880-48A4-8AC1-DCAC21731BDC}" dateTime="2019-07-23T15:09:10" maxSheetId="4" userName="Григорьева Регина Витальевна" r:id="rId20">
    <sheetIdMap count="3">
      <sheetId val="1"/>
      <sheetId val="2"/>
      <sheetId val="3"/>
    </sheetIdMap>
  </header>
  <header guid="{7C2C79D6-0B77-4A2E-B76A-71ABA16709B4}" dateTime="2019-07-23T15:09:39" maxSheetId="4" userName="Григорьева Регина Витальевна" r:id="rId21">
    <sheetIdMap count="3">
      <sheetId val="1"/>
      <sheetId val="2"/>
      <sheetId val="3"/>
    </sheetIdMap>
  </header>
  <header guid="{F05EF1BD-5EF2-4949-B5C9-B8FA25E9006E}" dateTime="2019-07-23T15:10:08" maxSheetId="4" userName="Григорьева Регина Витальевна" r:id="rId22">
    <sheetIdMap count="3">
      <sheetId val="1"/>
      <sheetId val="2"/>
      <sheetId val="3"/>
    </sheetIdMap>
  </header>
  <header guid="{14FF8BB5-F5A7-4272-A1CD-0E40ECFC8A8A}" dateTime="2019-07-23T15:10:36" maxSheetId="4" userName="Григорьева Регина Витальевна" r:id="rId23">
    <sheetIdMap count="3">
      <sheetId val="1"/>
      <sheetId val="2"/>
      <sheetId val="3"/>
    </sheetIdMap>
  </header>
  <header guid="{EFC1E73B-B775-427B-9A52-206F922F41BF}" dateTime="2019-07-23T15:11:04" maxSheetId="4" userName="Григорьева Регина Витальевна" r:id="rId24">
    <sheetIdMap count="3">
      <sheetId val="1"/>
      <sheetId val="2"/>
      <sheetId val="3"/>
    </sheetIdMap>
  </header>
  <header guid="{F06FEEEC-785F-47C8-90AB-7583853044E3}" dateTime="2019-07-23T15:11:36" maxSheetId="4" userName="Григорьева Регина Витальевна" r:id="rId25">
    <sheetIdMap count="3">
      <sheetId val="1"/>
      <sheetId val="2"/>
      <sheetId val="3"/>
    </sheetIdMap>
  </header>
  <header guid="{6A9A0F8B-E846-4FED-B739-CE5326E29754}" dateTime="2019-07-23T15:12:01" maxSheetId="4" userName="Григорьева Регина Витальевна" r:id="rId26">
    <sheetIdMap count="3">
      <sheetId val="1"/>
      <sheetId val="2"/>
      <sheetId val="3"/>
    </sheetIdMap>
  </header>
  <header guid="{C81D296B-C9C1-4081-BB3E-7BC82D2CA65D}" dateTime="2019-07-23T15:12:27" maxSheetId="4" userName="Григорьева Регина Витальевна" r:id="rId27">
    <sheetIdMap count="3">
      <sheetId val="1"/>
      <sheetId val="2"/>
      <sheetId val="3"/>
    </sheetIdMap>
  </header>
  <header guid="{C40621E0-7F55-408F-8852-A21B9A0F607E}" dateTime="2019-07-23T15:15:26" maxSheetId="4" userName="Григорьева Регина Витальевна" r:id="rId28" minRId="192">
    <sheetIdMap count="3">
      <sheetId val="1"/>
      <sheetId val="2"/>
      <sheetId val="3"/>
    </sheetIdMap>
  </header>
  <header guid="{D4F92713-9043-42C2-B70A-E19A17A9BAEA}" dateTime="2019-07-23T15:48:08" maxSheetId="4" userName="Чернухин Ярослав Игоревич" r:id="rId29" minRId="193" maxRId="195">
    <sheetIdMap count="3">
      <sheetId val="1"/>
      <sheetId val="2"/>
      <sheetId val="3"/>
    </sheetIdMap>
  </header>
  <header guid="{DFEBD61C-79E7-4B83-B9EC-B48658CA7E08}" dateTime="2019-07-23T16:12:28" maxSheetId="4" userName="Чернухин Ярослав Игоревич" r:id="rId30" minRId="196" maxRId="208">
    <sheetIdMap count="3">
      <sheetId val="1"/>
      <sheetId val="2"/>
      <sheetId val="3"/>
    </sheetIdMap>
  </header>
  <header guid="{63CF3E0F-0FAD-4AE0-8853-DFBABC7A5BFF}" dateTime="2019-07-23T16:14:00" maxSheetId="4" userName="Чернухин Ярослав Игоревич" r:id="rId31">
    <sheetIdMap count="3">
      <sheetId val="1"/>
      <sheetId val="2"/>
      <sheetId val="3"/>
    </sheetIdMap>
  </header>
  <header guid="{BF51BB8C-E797-4B95-AC32-97DA193E5910}" dateTime="2019-07-23T16:15:25" maxSheetId="4" userName="Чернухин Ярослав Игоревич" r:id="rId32">
    <sheetIdMap count="3">
      <sheetId val="1"/>
      <sheetId val="2"/>
      <sheetId val="3"/>
    </sheetIdMap>
  </header>
  <header guid="{B8F7F9E2-7D11-468C-B9E1-A2DC1E921484}" dateTime="2019-07-23T16:15:59" maxSheetId="4" userName="Чернухин Ярослав Игоревич" r:id="rId33" minRId="209">
    <sheetIdMap count="3">
      <sheetId val="1"/>
      <sheetId val="2"/>
      <sheetId val="3"/>
    </sheetIdMap>
  </header>
  <header guid="{960A3AF1-4D48-4634-B896-54E3F3F87C8B}" dateTime="2019-07-23T16:16:34" maxSheetId="4" userName="Чернухин Ярослав Игоревич" r:id="rId34">
    <sheetIdMap count="3">
      <sheetId val="1"/>
      <sheetId val="2"/>
      <sheetId val="3"/>
    </sheetIdMap>
  </header>
  <header guid="{93BEF8FB-5319-4AEE-A9DE-1C69BB6CB7BE}" dateTime="2019-07-23T16:19:50" maxSheetId="4" userName="Чернухин Ярослав Игоревич" r:id="rId35">
    <sheetIdMap count="3">
      <sheetId val="1"/>
      <sheetId val="2"/>
      <sheetId val="3"/>
    </sheetIdMap>
  </header>
  <header guid="{1244B047-2025-4800-A61B-C365ABF28490}" dateTime="2019-07-23T16:19:57" maxSheetId="4" userName="Чернухин Ярослав Игоревич" r:id="rId36">
    <sheetIdMap count="3">
      <sheetId val="1"/>
      <sheetId val="2"/>
      <sheetId val="3"/>
    </sheetIdMap>
  </header>
  <header guid="{E1341A48-FB25-411E-8485-4C85199B3B19}" dateTime="2019-07-23T16:29:40" maxSheetId="4" userName="Григорьева Регина Витальевна" r:id="rId37" minRId="210" maxRId="211">
    <sheetIdMap count="3">
      <sheetId val="1"/>
      <sheetId val="2"/>
      <sheetId val="3"/>
    </sheetIdMap>
  </header>
  <header guid="{82C5B080-C44C-404D-BC85-5B10F147650B}" dateTime="2019-07-23T16:35:46" maxSheetId="4" userName="Чернухин Ярослав Игоревич" r:id="rId38" minRId="212" maxRId="402">
    <sheetIdMap count="3">
      <sheetId val="1"/>
      <sheetId val="2"/>
      <sheetId val="3"/>
    </sheetIdMap>
  </header>
  <header guid="{BE1A75AF-12A1-45AB-96F0-9DA657C8D32B}" dateTime="2019-07-23T16:37:27" maxSheetId="4" userName="Григорьева Регина Витальевна" r:id="rId39">
    <sheetIdMap count="3">
      <sheetId val="1"/>
      <sheetId val="2"/>
      <sheetId val="3"/>
    </sheetIdMap>
  </header>
  <header guid="{014D2705-FBFF-4DA7-B59E-605529CF575F}" dateTime="2019-07-23T16:37:29" maxSheetId="4" userName="Чернухин Ярослав Игоревич" r:id="rId40" minRId="405">
    <sheetIdMap count="3">
      <sheetId val="1"/>
      <sheetId val="2"/>
      <sheetId val="3"/>
    </sheetIdMap>
  </header>
  <header guid="{1F0094B3-EB1B-45B0-BCF5-CE045A528F20}" dateTime="2019-07-23T16:42:02" maxSheetId="4" userName="Григорьева Регина Витальевна" r:id="rId41" minRId="406" maxRId="495">
    <sheetIdMap count="3">
      <sheetId val="1"/>
      <sheetId val="2"/>
      <sheetId val="3"/>
    </sheetIdMap>
    <reviewedList count="1">
      <reviewed rId="406"/>
    </reviewedList>
  </header>
  <header guid="{B48CEA54-F628-486F-BCEA-4F662B2C8A6F}" dateTime="2019-07-23T16:42:17" maxSheetId="4" userName="Григорьева Регина Витальевна" r:id="rId42">
    <sheetIdMap count="3">
      <sheetId val="1"/>
      <sheetId val="2"/>
      <sheetId val="3"/>
    </sheetIdMap>
  </header>
  <header guid="{1CCE1DB8-1BF4-432B-A6A3-910BA91DD21C}" dateTime="2019-07-23T16:44:38" maxSheetId="4" userName="Григорьева Регина Витальевна" r:id="rId43" minRId="498" maxRId="499">
    <sheetIdMap count="3">
      <sheetId val="1"/>
      <sheetId val="2"/>
      <sheetId val="3"/>
    </sheetIdMap>
  </header>
  <header guid="{DC02809B-C4D1-435E-A79D-DBD86D0DBA7A}" dateTime="2019-07-23T16:44:45" maxSheetId="4" userName="Григорьева Регина Витальевна" r:id="rId44">
    <sheetIdMap count="3">
      <sheetId val="1"/>
      <sheetId val="2"/>
      <sheetId val="3"/>
    </sheetIdMap>
  </header>
  <header guid="{002446F9-92A6-4A3D-BB13-BAAD73A04994}" dateTime="2019-07-23T17:06:46" maxSheetId="4" userName="Чернухин Ярослав Игоревич" r:id="rId45" minRId="500" maxRId="506">
    <sheetIdMap count="3">
      <sheetId val="1"/>
      <sheetId val="2"/>
      <sheetId val="3"/>
    </sheetIdMap>
  </header>
  <header guid="{3A590686-2913-44BA-9442-C1EF44D0E064}" dateTime="2019-07-23T17:10:47" maxSheetId="4" userName="Чернухин Ярослав Игоревич" r:id="rId46" minRId="509" maxRId="510">
    <sheetIdMap count="3">
      <sheetId val="1"/>
      <sheetId val="2"/>
      <sheetId val="3"/>
    </sheetIdMap>
  </header>
  <header guid="{4DAE207F-6D95-4348-A078-32C4EE8FA85E}" dateTime="2019-07-23T17:13:36" maxSheetId="4" userName="Чернухин Ярослав Игоревич" r:id="rId47" minRId="511" maxRId="658">
    <sheetIdMap count="3">
      <sheetId val="1"/>
      <sheetId val="2"/>
      <sheetId val="3"/>
    </sheetIdMap>
  </header>
  <header guid="{77F25B6E-D1FB-43A8-9351-836DD2BDB581}" dateTime="2019-07-23T17:21:52" maxSheetId="4" userName="Григорьева Регина Витальевна" r:id="rId48">
    <sheetIdMap count="3">
      <sheetId val="1"/>
      <sheetId val="2"/>
      <sheetId val="3"/>
    </sheetIdMap>
  </header>
  <header guid="{5CCB3734-094E-48D6-BB37-F3B289507D70}" dateTime="2019-07-23T17:22:24" maxSheetId="4" userName="Григорьева Регина Витальевна" r:id="rId49">
    <sheetIdMap count="3">
      <sheetId val="1"/>
      <sheetId val="2"/>
      <sheetId val="3"/>
    </sheetIdMap>
  </header>
  <header guid="{7BB4D080-42A7-4AD6-AEA0-B1BF58F59656}" dateTime="2019-07-23T17:28:34" maxSheetId="4" userName="Григорьева Регина Витальевна" r:id="rId50" minRId="661" maxRId="788">
    <sheetIdMap count="3">
      <sheetId val="1"/>
      <sheetId val="2"/>
      <sheetId val="3"/>
    </sheetIdMap>
  </header>
  <header guid="{F3EC2EA7-9AEB-431E-9358-59EC1F4F93CF}" dateTime="2019-07-23T17:29:07" maxSheetId="4" userName="Григорьева Регина Витальевна" r:id="rId51" minRId="789" maxRId="793">
    <sheetIdMap count="3">
      <sheetId val="1"/>
      <sheetId val="2"/>
      <sheetId val="3"/>
    </sheetIdMap>
  </header>
  <header guid="{2D62E6A7-1BD4-455C-9F35-195C50369A94}" dateTime="2019-07-23T17:29:29" maxSheetId="4" userName="Григорьева Регина Витальевна" r:id="rId52">
    <sheetIdMap count="3">
      <sheetId val="1"/>
      <sheetId val="2"/>
      <sheetId val="3"/>
    </sheetIdMap>
  </header>
  <header guid="{AA3FD851-77DB-43BE-9DB2-E6CCBA33EA82}" dateTime="2019-07-23T18:07:53" maxSheetId="4" userName="Григорьева Регина Витальевна" r:id="rId53">
    <sheetIdMap count="3">
      <sheetId val="1"/>
      <sheetId val="2"/>
      <sheetId val="3"/>
    </sheetIdMap>
  </header>
  <header guid="{41E798C7-3EB6-4608-88FE-DA45FC14BF89}" dateTime="2019-07-23T18:58:17" maxSheetId="4" userName="Григорьева Регина Витальевна" r:id="rId54" minRId="796" maxRId="797">
    <sheetIdMap count="3">
      <sheetId val="1"/>
      <sheetId val="2"/>
      <sheetId val="3"/>
    </sheetIdMap>
  </header>
  <header guid="{8BA4524B-62E2-4A15-A8E9-F87707055559}" dateTime="2019-07-23T19:01:59" maxSheetId="4" userName="Григорьева Регина Витальевна" r:id="rId55" minRId="800" maxRId="815">
    <sheetIdMap count="3">
      <sheetId val="1"/>
      <sheetId val="2"/>
      <sheetId val="3"/>
    </sheetIdMap>
  </header>
  <header guid="{D0803F85-A0C1-449C-888B-86A98B0FCD20}" dateTime="2019-07-23T19:04:21" maxSheetId="4" userName="Григорьева Регина Витальевна" r:id="rId56" minRId="818" maxRId="831">
    <sheetIdMap count="3">
      <sheetId val="1"/>
      <sheetId val="2"/>
      <sheetId val="3"/>
    </sheetIdMap>
  </header>
  <header guid="{7C828547-FC66-482E-A12F-5040EEBEEAD3}" dateTime="2019-07-23T19:04:32" maxSheetId="4" userName="Григорьева Регина Витальевна" r:id="rId57" minRId="832" maxRId="833">
    <sheetIdMap count="3">
      <sheetId val="1"/>
      <sheetId val="2"/>
      <sheetId val="3"/>
    </sheetIdMap>
  </header>
  <header guid="{05683B3E-8E34-426B-9D36-B5130CC31A83}" dateTime="2019-07-23T19:10:55" maxSheetId="4" userName="Григорьева Регина Витальевна" r:id="rId58" minRId="834" maxRId="840">
    <sheetIdMap count="3">
      <sheetId val="1"/>
      <sheetId val="2"/>
      <sheetId val="3"/>
    </sheetIdMap>
  </header>
  <header guid="{478A21DA-D5DF-4BEA-8925-91990874BBA8}" dateTime="2019-07-23T19:12:20" maxSheetId="4" userName="Григорьева Регина Витальевна" r:id="rId59" minRId="841" maxRId="853">
    <sheetIdMap count="3">
      <sheetId val="1"/>
      <sheetId val="2"/>
      <sheetId val="3"/>
    </sheetIdMap>
  </header>
  <header guid="{36390C57-8E89-4551-B061-83899F33A20B}" dateTime="2019-07-23T19:13:02" maxSheetId="4" userName="Григорьева Регина Витальевна" r:id="rId60" minRId="854">
    <sheetIdMap count="3">
      <sheetId val="1"/>
      <sheetId val="2"/>
      <sheetId val="3"/>
    </sheetIdMap>
  </header>
  <header guid="{420AEE6E-209C-4334-9C03-607CA9FED7BB}" dateTime="2019-07-23T19:13:52" maxSheetId="4" userName="Григорьева Регина Витальевна" r:id="rId61" minRId="855" maxRId="861">
    <sheetIdMap count="3">
      <sheetId val="1"/>
      <sheetId val="2"/>
      <sheetId val="3"/>
    </sheetIdMap>
  </header>
  <header guid="{14354DB6-F98E-4A42-8D93-D889B0D118C6}" dateTime="2019-07-23T19:14:30" maxSheetId="4" userName="Григорьева Регина Витальевна" r:id="rId62" minRId="862" maxRId="866">
    <sheetIdMap count="3">
      <sheetId val="1"/>
      <sheetId val="2"/>
      <sheetId val="3"/>
    </sheetIdMap>
  </header>
  <header guid="{C9E15381-05A6-4E52-90C6-052D5E97CABF}" dateTime="2019-07-23T19:15:19" maxSheetId="4" userName="Григорьева Регина Витальевна" r:id="rId63" minRId="867" maxRId="875">
    <sheetIdMap count="3">
      <sheetId val="1"/>
      <sheetId val="2"/>
      <sheetId val="3"/>
    </sheetIdMap>
  </header>
  <header guid="{100ED298-8C46-4E44-8506-AA9A97BFAEA5}" dateTime="2019-07-23T19:16:54" maxSheetId="4" userName="Григорьева Регина Витальевна" r:id="rId64" minRId="876" maxRId="886">
    <sheetIdMap count="3">
      <sheetId val="1"/>
      <sheetId val="2"/>
      <sheetId val="3"/>
    </sheetIdMap>
  </header>
  <header guid="{83409C1D-F0D4-4C97-B634-DCA68F58595B}" dateTime="2019-07-23T19:17:11" maxSheetId="4" userName="Григорьева Регина Витальевна" r:id="rId65" minRId="887" maxRId="889">
    <sheetIdMap count="3">
      <sheetId val="1"/>
      <sheetId val="2"/>
      <sheetId val="3"/>
    </sheetIdMap>
  </header>
  <header guid="{E6B02BC2-EB73-4A70-8552-915E2265F622}" dateTime="2019-07-23T19:19:21" maxSheetId="4" userName="Григорьева Регина Витальевна" r:id="rId66" minRId="890" maxRId="891">
    <sheetIdMap count="3">
      <sheetId val="1"/>
      <sheetId val="2"/>
      <sheetId val="3"/>
    </sheetIdMap>
  </header>
  <header guid="{FDD6AABF-A864-45ED-92BA-8CDA494E50B8}" dateTime="2019-07-23T19:26:33" maxSheetId="4" userName="Григорьева Регина Витальевна" r:id="rId67" minRId="892" maxRId="893">
    <sheetIdMap count="3">
      <sheetId val="1"/>
      <sheetId val="2"/>
      <sheetId val="3"/>
    </sheetIdMap>
  </header>
  <header guid="{E456B1B8-8C5E-45A0-910B-06734F61900E}" dateTime="2019-08-12T10:40:56" maxSheetId="4" userName="Смирнов Игорь Николаевич" r:id="rId68">
    <sheetIdMap count="3">
      <sheetId val="1"/>
      <sheetId val="2"/>
      <sheetId val="3"/>
    </sheetIdMap>
  </header>
  <header guid="{47E6BDBE-EA20-4658-8008-C19E7D1EC135}" dateTime="2019-08-12T10:41:59" maxSheetId="4" userName="Смирнов Игорь Николаевич" r:id="rId69">
    <sheetIdMap count="3">
      <sheetId val="1"/>
      <sheetId val="2"/>
      <sheetId val="3"/>
    </sheetIdMap>
  </header>
  <header guid="{AF33CE36-6A5D-4C3A-AB0E-F8FFB82DDAA8}" dateTime="2019-08-12T10:42:04" maxSheetId="4" userName="Смирнов Игорь Николаевич" r:id="rId70" minRId="90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5:A27" start="0" length="2147483647">
    <dxf>
      <font>
        <name val="Times New Roman"/>
        <scheme val="none"/>
      </font>
    </dxf>
  </rfmt>
  <rfmt sheetId="2" sqref="A5:A27" start="0" length="2147483647">
    <dxf>
      <font>
        <sz val="11"/>
      </font>
    </dxf>
  </rfmt>
  <rfmt sheetId="2" sqref="A4:B4" start="0" length="2147483647">
    <dxf>
      <font>
        <sz val="10"/>
      </font>
    </dxf>
  </rfmt>
  <rfmt sheetId="2" sqref="A4:B4" start="0" length="2147483647">
    <dxf>
      <font>
        <sz val="11"/>
      </font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2" odxf="1" dxf="1">
    <oc r="G5">
      <f>D5/F5</f>
    </oc>
    <nc r="G5" t="inlineStr">
      <is>
        <t>-</t>
      </is>
    </nc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88" sId="2" odxf="1" dxf="1">
    <oc r="G6">
      <f>D6/F6</f>
    </oc>
    <nc r="G6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89" sId="2" odxf="1" dxf="1">
    <oc r="G7">
      <f>D7/F7</f>
    </oc>
    <nc r="G7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90" sId="2" odxf="1" dxf="1">
    <oc r="G8">
      <f>D8/F8</f>
    </oc>
    <nc r="G8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cc rId="191" sId="2" odxf="1" dxf="1">
    <oc r="G9">
      <f>D9/F9</f>
    </oc>
    <nc r="G9" t="inlineStr">
      <is>
        <t>-</t>
      </is>
    </nc>
    <odxf>
      <font>
        <color rgb="FF000000"/>
        <name val="Times New Roman"/>
        <scheme val="none"/>
      </font>
      <numFmt numFmtId="165" formatCode="0.0%"/>
      <alignment vertical="top" wrapText="0" readingOrder="0"/>
    </odxf>
    <ndxf>
      <font>
        <sz val="9"/>
        <color rgb="FF000000"/>
        <name val="Times New Roman"/>
        <scheme val="none"/>
      </font>
      <numFmt numFmtId="0" formatCode="General"/>
      <alignment vertical="center" wrapText="1" readingOrder="0"/>
    </ndxf>
  </rcc>
  <rfmt sheetId="2" sqref="E5:E9">
    <dxf>
      <alignment vertical="center" readingOrder="0"/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F10" start="0" length="0">
    <dxf>
      <alignment horizontal="center" vertical="center" wrapText="1" readingOrder="0"/>
    </dxf>
  </rfmt>
  <rfmt sheetId="2" sqref="F11" start="0" length="0">
    <dxf>
      <alignment horizontal="center" vertical="center" wrapText="1" readingOrder="0"/>
    </dxf>
  </rfmt>
  <rfmt sheetId="2" sqref="F12" start="0" length="0">
    <dxf>
      <alignment horizontal="center" vertical="center" wrapText="1" readingOrder="0"/>
    </dxf>
  </rfmt>
  <rfmt sheetId="2" sqref="F13" start="0" length="0">
    <dxf>
      <alignment horizontal="center" vertical="center" wrapText="1" readingOrder="0"/>
    </dxf>
  </rfmt>
  <rfmt sheetId="2" sqref="F14" start="0" length="0">
    <dxf>
      <alignment horizontal="center" vertical="center" wrapText="1" readingOrder="0"/>
    </dxf>
  </rfmt>
  <rfmt sheetId="2" sqref="F15" start="0" length="0">
    <dxf>
      <alignment horizontal="center" vertical="center" wrapText="1" readingOrder="0"/>
    </dxf>
  </rfmt>
  <rfmt sheetId="2" sqref="F16" start="0" length="0">
    <dxf>
      <alignment horizontal="center" vertical="center" wrapText="1" readingOrder="0"/>
    </dxf>
  </rfmt>
  <rfmt sheetId="2" sqref="F17" start="0" length="0">
    <dxf>
      <alignment horizontal="center" vertical="center" wrapText="1" readingOrder="0"/>
    </dxf>
  </rfmt>
  <rfmt sheetId="2" sqref="F18" start="0" length="0">
    <dxf>
      <alignment horizontal="center" vertical="center" wrapText="1" readingOrder="0"/>
    </dxf>
  </rfmt>
  <rfmt sheetId="2" sqref="F19" start="0" length="0">
    <dxf>
      <alignment horizontal="center" vertical="center" wrapText="1" readingOrder="0"/>
    </dxf>
  </rfmt>
  <rfmt sheetId="2" sqref="F20" start="0" length="0">
    <dxf>
      <alignment horizontal="center" vertical="center" wrapText="1" readingOrder="0"/>
    </dxf>
  </rfmt>
  <rfmt sheetId="2" sqref="F21" start="0" length="0">
    <dxf>
      <alignment horizontal="center" vertical="center" wrapText="1" readingOrder="0"/>
    </dxf>
  </rfmt>
  <rfmt sheetId="2" sqref="F22" start="0" length="0">
    <dxf>
      <alignment horizontal="center" vertical="center" wrapText="1" readingOrder="0"/>
    </dxf>
  </rfmt>
  <rfmt sheetId="2" sqref="F23" start="0" length="0">
    <dxf>
      <alignment horizontal="center" vertical="center" wrapText="1" readingOrder="0"/>
    </dxf>
  </rfmt>
  <rfmt sheetId="2" sqref="F24" start="0" length="0">
    <dxf>
      <alignment horizontal="center" vertical="center" wrapText="1" readingOrder="0"/>
    </dxf>
  </rfmt>
  <rfmt sheetId="2" sqref="F25" start="0" length="0">
    <dxf>
      <alignment horizontal="center" vertical="center" wrapText="1" readingOrder="0"/>
    </dxf>
  </rfmt>
  <rfmt sheetId="2" sqref="F26" start="0" length="0">
    <dxf>
      <alignment horizontal="center" vertical="center" wrapText="1" readingOrder="0"/>
    </dxf>
  </rfmt>
  <rfmt sheetId="2" sqref="E11:E27">
    <dxf>
      <alignment vertical="center" readingOrder="0"/>
    </dxf>
  </rfmt>
  <rfmt sheetId="2" sqref="G11:G25">
    <dxf>
      <alignment vertical="center" readingOrder="0"/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5:D5">
    <dxf>
      <fill>
        <patternFill patternType="solid">
          <bgColor rgb="FFFFFF00"/>
        </patternFill>
      </fill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6:D6">
    <dxf>
      <fill>
        <patternFill patternType="solid">
          <bgColor rgb="FFFFFF00"/>
        </patternFill>
      </fill>
    </dxf>
  </rfmt>
  <rfmt sheetId="2" sqref="C7:D7">
    <dxf>
      <fill>
        <patternFill patternType="solid">
          <bgColor rgb="FFFFFF00"/>
        </patternFill>
      </fill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8:D8">
    <dxf>
      <fill>
        <patternFill patternType="solid">
          <bgColor rgb="FFFFFF0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9:D9">
    <dxf>
      <fill>
        <patternFill patternType="solid">
          <bgColor rgb="FFFFFF00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1:D11">
    <dxf>
      <fill>
        <patternFill patternType="solid">
          <bgColor rgb="FFFFFF00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2:D12">
    <dxf>
      <fill>
        <patternFill patternType="solid">
          <bgColor rgb="FFFFFF00"/>
        </patternFill>
      </fill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3:D13">
    <dxf>
      <fill>
        <patternFill patternType="solid">
          <bgColor rgb="FFFFFF00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E7">
      <f>D7/C8</f>
    </oc>
    <nc r="E7">
      <f>D7/C8</f>
    </nc>
  </rcc>
  <rcc rId="2" sId="1">
    <oc r="E6">
      <f>D80/C7</f>
    </oc>
    <nc r="E6">
      <f>D6/C6</f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4:D14">
    <dxf>
      <fill>
        <patternFill patternType="solid">
          <bgColor rgb="FFFFFF00"/>
        </patternFill>
      </fill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5:D15">
    <dxf>
      <fill>
        <patternFill patternType="solid">
          <bgColor rgb="FFFFFF00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6:D16">
    <dxf>
      <fill>
        <patternFill patternType="solid">
          <bgColor rgb="FFFFFF00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7:D17">
    <dxf>
      <fill>
        <patternFill patternType="solid">
          <bgColor rgb="FFFFFF0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8:D18">
    <dxf>
      <fill>
        <patternFill patternType="solid">
          <bgColor rgb="FFFFFF00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19:D19">
    <dxf>
      <fill>
        <patternFill patternType="solid">
          <bgColor rgb="FFFFFF00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20:D20">
    <dxf>
      <fill>
        <patternFill patternType="solid">
          <bgColor rgb="FFFFFF00"/>
        </patternFill>
      </fill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21:D21">
    <dxf>
      <fill>
        <patternFill patternType="solid">
          <bgColor rgb="FFFFFF00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22:D22">
    <dxf>
      <fill>
        <patternFill patternType="solid">
          <bgColor rgb="FFFFFF00"/>
        </patternFill>
      </fill>
    </dxf>
  </rfmt>
  <rcc rId="192" sId="2" numFmtId="4">
    <oc r="D23">
      <v>298113.04713999998</v>
    </oc>
    <nc r="D23">
      <v>295387.54200000002</v>
    </nc>
  </rcc>
  <rfmt sheetId="2" sqref="C23:D23">
    <dxf>
      <fill>
        <patternFill patternType="solid">
          <bgColor rgb="FFFFFF00"/>
        </patternFill>
      </fill>
    </dxf>
  </rfmt>
  <rfmt sheetId="2" sqref="C24:D24">
    <dxf>
      <fill>
        <patternFill patternType="solid">
          <bgColor rgb="FFFFFF00"/>
        </patternFill>
      </fill>
    </dxf>
  </rfmt>
  <rfmt sheetId="2" sqref="C25:D25">
    <dxf>
      <fill>
        <patternFill patternType="solid">
          <bgColor rgb="FFFFFF00"/>
        </patternFill>
      </fill>
    </dxf>
  </rfmt>
  <rfmt sheetId="2" sqref="C26:D26">
    <dxf>
      <fill>
        <patternFill patternType="solid">
          <bgColor rgb="FFFFFF00"/>
        </patternFill>
      </fill>
    </dxf>
  </rfmt>
  <rfmt sheetId="2" sqref="C5:D27">
    <dxf>
      <fill>
        <patternFill patternType="none">
          <bgColor auto="1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>
    <oc r="G13">
      <f>D13/F13</f>
    </oc>
    <nc r="G13" t="inlineStr">
      <is>
        <t>-</t>
      </is>
    </nc>
  </rcc>
  <rcc rId="194" sId="1">
    <oc r="G74">
      <f>D74/F74</f>
    </oc>
    <nc r="G74">
      <f>D74/F74</f>
    </nc>
  </rcc>
  <rcc rId="195" sId="1" numFmtId="14">
    <oc r="G22">
      <f>D22/F22</f>
    </oc>
    <nc r="G22" t="inlineStr">
      <is>
        <t>-</t>
      </is>
    </nc>
  </rcc>
  <rfmt sheetId="1" sqref="G37" start="0" length="0">
    <dxf>
      <font>
        <b val="0"/>
        <sz val="9"/>
        <color rgb="FF000000"/>
        <name val="Times New Roman"/>
        <scheme val="none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7">
    <dxf>
      <alignment horizontal="center" readingOrder="0"/>
    </dxf>
  </rfmt>
  <rcc rId="3" sId="1">
    <oc r="E7">
      <f>D7/C8</f>
    </oc>
    <nc r="E7">
      <f>D7/C7</f>
    </nc>
  </rcc>
  <rcft rId="1" sheetId="1"/>
  <rcc rId="4" sId="1" odxf="1" dxf="1">
    <oc r="E8">
      <f>D8/C9</f>
    </oc>
    <nc r="E8">
      <f>D8/C8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" sId="1" odxf="1" dxf="1">
    <oc r="E9">
      <f>D9/C10</f>
    </oc>
    <nc r="E9">
      <f>D9/C9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" sId="1" odxf="1" dxf="1">
    <oc r="E10">
      <f>D10/C11</f>
    </oc>
    <nc r="E10">
      <f>D10/C10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" sId="1" odxf="1" dxf="1">
    <oc r="E11">
      <f>D11/C12</f>
    </oc>
    <nc r="E11">
      <f>D11/C11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8" sId="1" odxf="1" dxf="1">
    <oc r="E12">
      <f>D12/C13</f>
    </oc>
    <nc r="E12">
      <f>D12/C12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9" sId="1" odxf="1" dxf="1">
    <oc r="E13">
      <f>D13/C14</f>
    </oc>
    <nc r="E13">
      <f>D13/C13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0" sId="1" odxf="1" dxf="1">
    <oc r="E14">
      <f>D14/C15</f>
    </oc>
    <nc r="E14">
      <f>D14/C14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1" sId="1" odxf="1" dxf="1">
    <oc r="E15">
      <f>D15/C16</f>
    </oc>
    <nc r="E15">
      <f>D15/C15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2" sId="1">
    <oc r="E16">
      <f>D16/C17</f>
    </oc>
    <nc r="E16">
      <f>D16/C16</f>
    </nc>
  </rcc>
  <rcc rId="13" sId="1" odxf="1" dxf="1">
    <oc r="E17">
      <f>D17/C18</f>
    </oc>
    <nc r="E17">
      <f>D17/C17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4" sId="1">
    <oc r="E18">
      <f>D18/C19</f>
    </oc>
    <nc r="E18">
      <f>D18/C18</f>
    </nc>
  </rcc>
  <rcc rId="15" sId="1" odxf="1" dxf="1">
    <oc r="E19">
      <f>D19/C20</f>
    </oc>
    <nc r="E19">
      <f>D19/C19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6" sId="1" odxf="1" dxf="1">
    <oc r="E20">
      <f>D20/C21</f>
    </oc>
    <nc r="E20">
      <f>D20/C20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7" sId="1" odxf="1" dxf="1">
    <oc r="E21">
      <f>D21/C22</f>
    </oc>
    <nc r="E21">
      <f>D21/C21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8" sId="1" odxf="1" dxf="1">
    <oc r="E22">
      <f>D22/C23</f>
    </oc>
    <nc r="E22">
      <f>D22/C22</f>
    </nc>
    <odxf>
      <font>
        <b val="0"/>
        <sz val="9"/>
        <color theme="1" tint="4.9989318521683403E-2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9" sId="1">
    <oc r="E23">
      <f>D23/C24</f>
    </oc>
    <nc r="E23">
      <f>D23/C23</f>
    </nc>
  </rcc>
  <rcc rId="20" sId="1" odxf="1" dxf="1">
    <oc r="E24">
      <f>D24/C25</f>
    </oc>
    <nc r="E24">
      <f>D24/C24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1" sId="1" odxf="1" dxf="1">
    <oc r="E25">
      <f>D25/C26</f>
    </oc>
    <nc r="E25">
      <f>D25/C25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2" sId="1" odxf="1" dxf="1">
    <oc r="E26">
      <f>D26/C27</f>
    </oc>
    <nc r="E26">
      <f>D26/C26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3" sId="1" odxf="1" dxf="1">
    <oc r="E27">
      <f>D27/C28</f>
    </oc>
    <nc r="E27">
      <f>D27/C27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4" sId="1" odxf="1" dxf="1">
    <oc r="E28">
      <f>D28/C29</f>
    </oc>
    <nc r="E28">
      <f>D28/C28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5" sId="1" odxf="1" dxf="1">
    <oc r="E29">
      <f>D29/C30</f>
    </oc>
    <nc r="E29">
      <f>D29/C29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6" sId="1" odxf="1" dxf="1">
    <oc r="E30">
      <f>D30/C31</f>
    </oc>
    <nc r="E30">
      <f>D30/C30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7" sId="1">
    <oc r="E31">
      <f>D31/C32</f>
    </oc>
    <nc r="E31">
      <f>D31/C31</f>
    </nc>
  </rcc>
  <rcc rId="28" sId="1" odxf="1" dxf="1">
    <oc r="E32">
      <f>D32/C33</f>
    </oc>
    <nc r="E32">
      <f>D32/C32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29" sId="1" odxf="1" dxf="1">
    <oc r="E33">
      <f>D33/C34</f>
    </oc>
    <nc r="E33">
      <f>D33/C33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0" sId="1" odxf="1" dxf="1">
    <oc r="E34">
      <f>D34/C35</f>
    </oc>
    <nc r="E34">
      <f>D34/C34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1" sId="1" odxf="1" dxf="1">
    <oc r="E35">
      <f>D35/C36</f>
    </oc>
    <nc r="E35">
      <f>D35/C35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2" sId="1" odxf="1" dxf="1">
    <oc r="E36">
      <f>D36/C37</f>
    </oc>
    <nc r="E36">
      <f>D36/C36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3" sId="1">
    <oc r="E37">
      <f>D37/C37</f>
    </oc>
    <nc r="E37">
      <f>D37/C37</f>
    </nc>
  </rcc>
  <rcc rId="34" sId="1" odxf="1" dxf="1">
    <oc r="E38">
      <f>D37/C38</f>
    </oc>
    <nc r="E38">
      <f>D38/C38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5" sId="1">
    <oc r="E39">
      <f>D38/C39</f>
    </oc>
    <nc r="E39">
      <f>D39/C39</f>
    </nc>
  </rcc>
  <rcc rId="36" sId="1" odxf="1" dxf="1">
    <oc r="E40">
      <f>D39/C40</f>
    </oc>
    <nc r="E40">
      <f>D40/C40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7" sId="1" odxf="1" dxf="1">
    <oc r="E41">
      <f>D40/C41</f>
    </oc>
    <nc r="E41">
      <f>D41/C41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8" sId="1" odxf="1" dxf="1">
    <oc r="E42">
      <f>D41/C42</f>
    </oc>
    <nc r="E42">
      <f>D42/C42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39" sId="1" odxf="1" dxf="1">
    <oc r="E43">
      <f>D42/C43</f>
    </oc>
    <nc r="E43">
      <f>D43/C43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0" sId="1" odxf="1" dxf="1">
    <oc r="E44">
      <f>D43/C44</f>
    </oc>
    <nc r="E44">
      <f>D44/C44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1" sId="1" odxf="1" dxf="1">
    <oc r="E45">
      <f>D44/C45</f>
    </oc>
    <nc r="E45">
      <f>D45/C45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2" sId="1" odxf="1" dxf="1">
    <oc r="E46">
      <f>D45/C46</f>
    </oc>
    <nc r="E46">
      <f>D46/C46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3" sId="1" odxf="1" dxf="1">
    <oc r="E47">
      <f>D46/C47</f>
    </oc>
    <nc r="E47">
      <f>D47/C47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4" sId="1" odxf="1" dxf="1">
    <oc r="E48">
      <f>D47/C48</f>
    </oc>
    <nc r="E48">
      <f>D48/C48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5" sId="1">
    <oc r="E49">
      <f>D48/C49</f>
    </oc>
    <nc r="E49">
      <f>D49/C49</f>
    </nc>
  </rcc>
  <rcc rId="46" sId="1" odxf="1" dxf="1">
    <oc r="E50">
      <f>D49/C50</f>
    </oc>
    <nc r="E50">
      <f>D50/C50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7" sId="1" odxf="1" dxf="1">
    <oc r="E51">
      <f>D50/C51</f>
    </oc>
    <nc r="E51">
      <f>D51/C51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48" sId="1">
    <oc r="E52">
      <f>D51/C52</f>
    </oc>
    <nc r="E52">
      <f>D52/C52</f>
    </nc>
  </rcc>
  <rcc rId="49" sId="1" odxf="1" dxf="1">
    <oc r="E53">
      <f>D52/C53</f>
    </oc>
    <nc r="E53">
      <f>D53/C53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0" sId="1" odxf="1" dxf="1">
    <oc r="E54">
      <f>D53/C54</f>
    </oc>
    <nc r="E54">
      <f>D54/C54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1" sId="1" odxf="1" dxf="1">
    <oc r="E55">
      <f>D54/C55</f>
    </oc>
    <nc r="E55">
      <f>D55/C55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2" sId="1" odxf="1" dxf="1">
    <oc r="E56">
      <f>D55/C56</f>
    </oc>
    <nc r="E56">
      <f>D56/C56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3" sId="1" odxf="1" dxf="1">
    <oc r="E57">
      <f>D56/C57</f>
    </oc>
    <nc r="E57">
      <f>D57/C57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4" sId="1" odxf="1" dxf="1">
    <oc r="E58">
      <f>D57/C58</f>
    </oc>
    <nc r="E58">
      <f>D58/C58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5" sId="1" odxf="1" dxf="1">
    <oc r="E59">
      <f>D58/C59</f>
    </oc>
    <nc r="E59">
      <f>D59/C59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6" sId="1">
    <oc r="E60">
      <f>D59/C60</f>
    </oc>
    <nc r="E60">
      <f>D60/C60</f>
    </nc>
  </rcc>
  <rcc rId="57" sId="1" odxf="1" dxf="1">
    <oc r="E61">
      <f>D60/C61</f>
    </oc>
    <nc r="E61">
      <f>D61/C61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8" sId="1" odxf="1" dxf="1">
    <oc r="E62">
      <f>D61/C62</f>
    </oc>
    <nc r="E62">
      <f>D62/C62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59" sId="1" odxf="1" dxf="1">
    <oc r="E63">
      <f>D62/C63</f>
    </oc>
    <nc r="E63">
      <f>D63/C63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0" sId="1" odxf="1" dxf="1">
    <oc r="E64">
      <f>D63/C64</f>
    </oc>
    <nc r="E64">
      <f>D64/C64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1" sId="1" odxf="1" dxf="1">
    <oc r="E65">
      <f>D64/C65</f>
    </oc>
    <nc r="E65">
      <f>D65/C65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2" sId="1">
    <oc r="E66">
      <f>D65/C66</f>
    </oc>
    <nc r="E66">
      <f>D66/C66</f>
    </nc>
  </rcc>
  <rcc rId="63" sId="1" odxf="1" dxf="1">
    <oc r="E67">
      <f>D66/C67</f>
    </oc>
    <nc r="E67">
      <f>D67/C67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4" sId="1" odxf="1" dxf="1" numFmtId="14">
    <oc r="E68">
      <v>0</v>
    </oc>
    <nc r="E68">
      <f>D68/C68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5" sId="1" odxf="1" dxf="1">
    <oc r="E69">
      <f>D67/C69</f>
    </oc>
    <nc r="E69">
      <f>D69/C69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6" sId="1">
    <oc r="E70">
      <f>D68/C70</f>
    </oc>
    <nc r="E70">
      <f>D70/C70</f>
    </nc>
  </rcc>
  <rcc rId="67" sId="1" odxf="1" dxf="1">
    <oc r="E71">
      <f>D69/C71</f>
    </oc>
    <nc r="E71">
      <f>D71/C71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8" sId="1" odxf="1" dxf="1">
    <oc r="E72">
      <f>D70/C72</f>
    </oc>
    <nc r="E72">
      <f>D72/C72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69" sId="1" odxf="1" dxf="1">
    <oc r="E73">
      <f>D71/C73</f>
    </oc>
    <nc r="E73">
      <f>D73/C73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0" sId="1">
    <oc r="E74">
      <f>D72/C74</f>
    </oc>
    <nc r="E74">
      <f>D74/C74</f>
    </nc>
  </rcc>
  <rcc rId="71" sId="1" odxf="1" dxf="1">
    <oc r="E75">
      <f>D73/C75</f>
    </oc>
    <nc r="E75">
      <f>D75/C75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2" sId="1">
    <oc r="E76">
      <f>D74/C76</f>
    </oc>
    <nc r="E76">
      <f>D76/C76</f>
    </nc>
  </rcc>
  <rcc rId="73" sId="1" odxf="1" dxf="1">
    <oc r="E77">
      <f>D75/C77</f>
    </oc>
    <nc r="E77">
      <f>D77/C77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4" sId="1" odxf="1" dxf="1">
    <oc r="E78">
      <f>D76/C78</f>
    </oc>
    <nc r="E78">
      <f>D78/C78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5" sId="1" odxf="1" dxf="1">
    <oc r="E79">
      <f>D77/C79</f>
    </oc>
    <nc r="E79">
      <f>D79/C79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6" sId="1" odxf="1" dxf="1">
    <oc r="E80">
      <f>D78/C80</f>
    </oc>
    <nc r="E80">
      <f>D80/C80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77" sId="1" odxf="1" dxf="1">
    <oc r="E81">
      <f>D79/C81</f>
    </oc>
    <nc r="E81">
      <f>D81/C81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fmt sheetId="1" sqref="E8:E15" start="0" length="2147483647">
    <dxf>
      <font>
        <b val="0"/>
      </font>
    </dxf>
  </rfmt>
  <rfmt sheetId="1" sqref="E17" start="0" length="2147483647">
    <dxf>
      <font>
        <b val="0"/>
      </font>
    </dxf>
  </rfmt>
  <rfmt sheetId="1" sqref="E19:E22" start="0" length="2147483647">
    <dxf>
      <font>
        <b val="0"/>
      </font>
    </dxf>
  </rfmt>
  <rfmt sheetId="1" sqref="E24:E30" start="0" length="2147483647">
    <dxf>
      <font>
        <b val="0"/>
      </font>
    </dxf>
  </rfmt>
  <rfmt sheetId="1" sqref="E32:E35" start="0" length="2147483647">
    <dxf>
      <font>
        <b val="0"/>
      </font>
    </dxf>
  </rfmt>
  <rfmt sheetId="1" sqref="E37:E39" start="0" length="2147483647">
    <dxf>
      <font>
        <b val="0"/>
      </font>
    </dxf>
  </rfmt>
  <rfmt sheetId="1" sqref="E41:E49" start="0" length="2147483647">
    <dxf>
      <font>
        <b val="0"/>
      </font>
    </dxf>
  </rfmt>
  <rfmt sheetId="1" sqref="E51:E52" start="0" length="2147483647">
    <dxf>
      <font>
        <b val="0"/>
      </font>
    </dxf>
  </rfmt>
  <rfmt sheetId="1" sqref="E54:E60" start="0" length="2147483647">
    <dxf>
      <font>
        <b val="0"/>
      </font>
    </dxf>
  </rfmt>
  <rfmt sheetId="1" sqref="E62:E66" start="0" length="2147483647">
    <dxf>
      <font>
        <b val="0"/>
      </font>
    </dxf>
  </rfmt>
  <rfmt sheetId="1" sqref="E68:E71" start="0" length="2147483647">
    <dxf>
      <font>
        <b val="0"/>
      </font>
    </dxf>
  </rfmt>
  <rfmt sheetId="1" sqref="E73:E75" start="0" length="2147483647">
    <dxf>
      <font>
        <b val="0"/>
      </font>
    </dxf>
  </rfmt>
  <rfmt sheetId="1" sqref="E77" start="0" length="2147483647">
    <dxf>
      <font>
        <b val="0"/>
      </font>
    </dxf>
  </rfmt>
  <rfmt sheetId="1" sqref="E79:E81" start="0" length="2147483647">
    <dxf>
      <font>
        <b val="0"/>
      </font>
    </dxf>
  </rfmt>
  <rdn rId="0" localSheetId="1" customView="1" name="Z_FF4E70D3_BA11_44DD_97C7_DF286C61BE9A_.wvu.PrintTitles" hidden="1" oldHidden="1">
    <formula>В3!$5:$5</formula>
  </rdn>
  <rdn rId="0" localSheetId="3" customView="1" name="Z_FF4E70D3_BA11_44DD_97C7_DF286C61BE9A_.wvu.PrintTitles" hidden="1" oldHidden="1">
    <formula>В5!$3:$3</formula>
  </rdn>
  <rcv guid="{FF4E70D3-BA11-44DD-97C7-DF286C61BE9A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2">
    <nc r="G27" t="inlineStr">
      <is>
        <t>-</t>
      </is>
    </nc>
  </rcc>
  <rcc rId="197" sId="3" odxf="1" dxf="1">
    <oc r="A80" t="inlineStr">
      <is>
        <t>7900</t>
      </is>
    </oc>
    <nc r="A80"/>
    <odxf>
      <font>
        <sz val="9"/>
        <color rgb="FF000000"/>
        <name val="Times New Roman"/>
        <scheme val="none"/>
      </font>
      <numFmt numFmtId="30" formatCode="@"/>
      <alignment horizontal="center" vertical="center" wrapText="1" readingOrder="0"/>
      <border outline="0">
        <left style="medium">
          <color rgb="FFA6A6A6"/>
        </left>
        <right style="medium">
          <color rgb="FFA6A6A6"/>
        </right>
        <bottom style="medium">
          <color rgb="FFA6A6A6"/>
        </bottom>
      </border>
    </odxf>
    <n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bottom/>
      </border>
    </ndxf>
  </rcc>
  <rcc rId="198" sId="3" odxf="1" dxf="1">
    <oc r="B80" t="inlineStr">
      <is>
        <t>Результат исполнения бюджета (дефицит / профицит)</t>
      </is>
    </oc>
    <nc r="B80"/>
    <ndxf>
      <font>
        <sz val="11"/>
        <color theme="1"/>
        <name val="Calibri"/>
        <scheme val="minor"/>
      </font>
      <alignment vertical="bottom" wrapText="0" readingOrder="0"/>
      <border outline="0">
        <right/>
        <bottom/>
      </border>
    </ndxf>
  </rcc>
  <rcc rId="199" sId="3" odxf="1" dxf="1">
    <oc r="C80">
      <v>-1338699.74884</v>
    </oc>
    <nc r="C80"/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200" sId="3" odxf="1" dxf="1">
    <oc r="D80">
      <v>4227628.8005999997</v>
    </oc>
    <nc r="D80"/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fmt sheetId="3" sqref="F75" start="0" length="0">
    <dxf>
      <font>
        <b val="0"/>
        <sz val="9"/>
        <color rgb="FF000000"/>
        <name val="Times New Roman"/>
        <scheme val="none"/>
      </font>
    </dxf>
  </rfmt>
  <rcc rId="201" sId="3" numFmtId="4">
    <oc r="F75">
      <f>SUM(F76:F77)</f>
    </oc>
    <nc r="F75">
      <v>104587.7</v>
    </nc>
  </rcc>
  <rcc rId="202" sId="3">
    <oc r="G75" t="inlineStr">
      <is>
        <t>-</t>
      </is>
    </oc>
    <nc r="G75">
      <f>D75/F75</f>
    </nc>
  </rcc>
  <rcc rId="203" sId="3">
    <nc r="E78" t="inlineStr">
      <is>
        <t>-</t>
      </is>
    </nc>
  </rcc>
  <rcc rId="204" sId="3">
    <nc r="E79" t="inlineStr">
      <is>
        <t>-</t>
      </is>
    </nc>
  </rcc>
  <rfmt sheetId="3" sqref="E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205" sId="3">
    <nc r="F78">
      <v>0</v>
    </nc>
  </rcc>
  <rfmt sheetId="3" sqref="F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rgb="FFA6A6A6"/>
        </right>
        <top/>
        <bottom/>
      </border>
    </dxf>
  </rfmt>
  <rcc rId="206" sId="3">
    <nc r="F79">
      <v>0</v>
    </nc>
  </rcc>
  <rfmt sheetId="3" sqref="F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rgb="FFA6A6A6"/>
        </right>
        <top/>
        <bottom/>
      </border>
    </dxf>
  </rfmt>
  <rcc rId="207" sId="3">
    <nc r="G78" t="inlineStr">
      <is>
        <t>-</t>
      </is>
    </nc>
  </rcc>
  <rcc rId="208" sId="3">
    <nc r="G79" t="inlineStr">
      <is>
        <t>-</t>
      </is>
    </nc>
  </rcc>
  <rfmt sheetId="3" sqref="G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fmt sheetId="3" sqref="E78:G79">
    <dxf>
      <alignment horizontal="right" readingOrder="0"/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4:G79">
    <dxf>
      <fill>
        <patternFill patternType="none">
          <bgColor auto="1"/>
        </patternFill>
      </fill>
    </dxf>
  </rfmt>
  <rfmt sheetId="3" sqref="C4:C79" start="0" length="0">
    <dxf>
      <border>
        <left style="thin">
          <color indexed="64"/>
        </left>
      </border>
    </dxf>
  </rfmt>
  <rfmt sheetId="3" sqref="C4:G4" start="0" length="0">
    <dxf>
      <border>
        <top style="thin">
          <color indexed="64"/>
        </top>
      </border>
    </dxf>
  </rfmt>
  <rfmt sheetId="3" sqref="G4:G79" start="0" length="0">
    <dxf>
      <border>
        <right style="thin">
          <color indexed="64"/>
        </right>
      </border>
    </dxf>
  </rfmt>
  <rfmt sheetId="3" sqref="C79:G79" start="0" length="0">
    <dxf>
      <border>
        <bottom style="thin">
          <color indexed="64"/>
        </bottom>
      </border>
    </dxf>
  </rfmt>
  <rfmt sheetId="3" sqref="C4:G7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C29:D29" start="0" length="2147483647">
    <dxf>
      <font>
        <b/>
      </font>
    </dxf>
  </rfmt>
  <rfmt sheetId="3" sqref="C21:D21" start="0" length="2147483647">
    <dxf>
      <font>
        <b/>
      </font>
    </dxf>
  </rfmt>
  <rfmt sheetId="3" sqref="C16:D16" start="0" length="2147483647">
    <dxf>
      <font>
        <b/>
      </font>
    </dxf>
  </rfmt>
  <rfmt sheetId="3" sqref="C14:D14" start="0" length="2147483647">
    <dxf>
      <font>
        <b/>
      </font>
    </dxf>
  </rfmt>
  <rfmt sheetId="3" sqref="C4:D5" start="0" length="2147483647">
    <dxf>
      <font>
        <b/>
      </font>
    </dxf>
  </rfmt>
  <rfmt sheetId="3" sqref="C34:D34" start="0" length="2147483647">
    <dxf>
      <font>
        <b/>
      </font>
    </dxf>
  </rfmt>
  <rfmt sheetId="3" sqref="C38:D38" start="0" length="2147483647">
    <dxf>
      <font>
        <b/>
      </font>
    </dxf>
  </rfmt>
  <rfmt sheetId="3" sqref="E38:G38" start="0" length="2147483647">
    <dxf>
      <font>
        <b/>
      </font>
    </dxf>
  </rfmt>
  <rfmt sheetId="3" sqref="E37:G37" start="0" length="2147483647">
    <dxf>
      <font>
        <b val="0"/>
      </font>
    </dxf>
  </rfmt>
  <rfmt sheetId="3" sqref="C48:G48" start="0" length="2147483647">
    <dxf>
      <font>
        <b/>
      </font>
    </dxf>
  </rfmt>
  <rfmt sheetId="3" sqref="E47:G47" start="0" length="2147483647">
    <dxf>
      <font>
        <b val="0"/>
      </font>
    </dxf>
  </rfmt>
  <rfmt sheetId="3" sqref="C51:G51" start="0" length="2147483647">
    <dxf>
      <font>
        <b/>
      </font>
    </dxf>
  </rfmt>
  <rfmt sheetId="3" sqref="E50:G50" start="0" length="2147483647">
    <dxf>
      <font>
        <b val="0"/>
      </font>
    </dxf>
  </rfmt>
  <rfmt sheetId="3" sqref="C59:G59" start="0" length="2147483647">
    <dxf>
      <font>
        <b/>
      </font>
    </dxf>
  </rfmt>
  <rfmt sheetId="3" sqref="E58:G58" start="0" length="2147483647">
    <dxf>
      <font>
        <b val="0"/>
      </font>
    </dxf>
  </rfmt>
  <rfmt sheetId="3" sqref="C65:G65" start="0" length="2147483647">
    <dxf>
      <font>
        <b/>
      </font>
    </dxf>
  </rfmt>
  <rfmt sheetId="3" sqref="E64:G64" start="0" length="2147483647">
    <dxf>
      <font>
        <b val="0"/>
      </font>
    </dxf>
  </rfmt>
  <rfmt sheetId="3" sqref="C70:G70" start="0" length="2147483647">
    <dxf>
      <font>
        <b/>
      </font>
    </dxf>
  </rfmt>
  <rfmt sheetId="3" sqref="E69:G69" start="0" length="2147483647">
    <dxf>
      <font>
        <b val="0"/>
      </font>
    </dxf>
  </rfmt>
  <rfmt sheetId="3" sqref="C74:G74" start="0" length="2147483647">
    <dxf>
      <font>
        <b/>
      </font>
    </dxf>
  </rfmt>
  <rfmt sheetId="3" sqref="E73:G73" start="0" length="2147483647">
    <dxf>
      <font>
        <b val="0"/>
      </font>
    </dxf>
  </rfmt>
  <rfmt sheetId="3" sqref="C76:G76" start="0" length="2147483647">
    <dxf>
      <font>
        <b/>
      </font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4:G79" start="0" length="2147483647">
    <dxf>
      <font>
        <name val="Times New Roman"/>
        <scheme val="none"/>
      </font>
    </dxf>
  </rfmt>
  <rfmt sheetId="3" sqref="C4:G79">
    <dxf>
      <alignment vertical="bottom" readingOrder="0"/>
    </dxf>
  </rfmt>
  <rfmt sheetId="3" sqref="C4:G79">
    <dxf>
      <alignment vertical="center" readingOrder="0"/>
    </dxf>
  </rfmt>
  <rfmt sheetId="3" sqref="C4:G79">
    <dxf>
      <alignment vertical="bottom" readingOrder="0"/>
    </dxf>
  </rfmt>
  <rfmt sheetId="3" sqref="C4:G79">
    <dxf>
      <alignment horizontal="center" readingOrder="0"/>
    </dxf>
  </rfmt>
  <rfmt sheetId="3" sqref="C4:G79">
    <dxf>
      <alignment horizontal="right" readingOrder="0"/>
    </dxf>
  </rfmt>
  <rfmt sheetId="3" sqref="C4:G79" start="0" length="2147483647">
    <dxf>
      <font>
        <sz val="11"/>
      </font>
    </dxf>
  </rfmt>
  <rfmt sheetId="3" sqref="C4:G79" start="0" length="2147483647">
    <dxf>
      <font>
        <sz val="9"/>
      </font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9" sId="2">
    <nc r="F27" t="inlineStr">
      <is>
        <t>-</t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:G80">
    <dxf>
      <alignment horizontal="center" readingOrder="0"/>
    </dxf>
  </rfmt>
  <rfmt sheetId="1" sqref="C6:G80">
    <dxf>
      <alignment horizontal="right" readingOrder="0"/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5:A27">
    <dxf>
      <alignment vertical="center" readingOrder="0"/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F27">
    <dxf>
      <alignment horizontal="center" readingOrder="0"/>
    </dxf>
  </rfmt>
  <rfmt sheetId="2" sqref="F27">
    <dxf>
      <alignment vertical="center" readingOrder="0"/>
    </dxf>
  </rfmt>
  <rfmt sheetId="2" sqref="G26">
    <dxf>
      <alignment vertical="center" readingOrder="0"/>
    </dxf>
  </rfmt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3">
    <oc r="C4">
      <v>65015350.81013</v>
    </oc>
    <nc r="C4">
      <f>SUM(C5,C14,C16,C21,C29,C34,C38,C48,C51,C59,C65,C70,C74,C76)</f>
    </nc>
  </rcc>
  <rcc rId="211" sId="3">
    <oc r="D4">
      <v>25137803.24456</v>
    </oc>
    <nc r="D4">
      <f>SUM(D5,D14,D16,D21,D29,D34,D38,D48,D51,D59,D65,D70,D74,D76)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" sId="3">
    <oc r="A2" t="inlineStr">
      <is>
        <t>Сведения об исполнении консолидированного бюджета по расходам в разрезе разделов и подразделов классификации расходов бюджета за первое полугодие 2018 года</t>
      </is>
    </oc>
    <nc r="A2" t="inlineStr">
      <is>
        <t>Сведения об исполнении консолидированного бюджета по расходам в разрезе разделов и подразделов классификации расходов бюджета за первое полугодие 2019 года</t>
      </is>
    </nc>
  </rcc>
  <rcc rId="213" sId="3" odxf="1" dxf="1">
    <nc r="I5" t="inlineStr">
      <is>
        <t>0100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4" sId="3" odxf="1" dxf="1" numFmtId="4">
    <nc r="J5">
      <v>1170008376.2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5" sId="3" odxf="1" dxf="1">
    <nc r="I6" t="inlineStr">
      <is>
        <t>0103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6" sId="3" odxf="1" dxf="1" numFmtId="4">
    <nc r="J6">
      <v>51654072.770000003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7" sId="3" odxf="1" dxf="1">
    <nc r="I7" t="inlineStr">
      <is>
        <t>0104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8" sId="3" odxf="1" dxf="1" numFmtId="4">
    <nc r="J7">
      <v>489501537.02999997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19" sId="3" odxf="1" dxf="1">
    <nc r="I8" t="inlineStr">
      <is>
        <t>0105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0" sId="3" odxf="1" dxf="1" numFmtId="4">
    <nc r="J8">
      <v>58501851.549999997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1" sId="3" odxf="1" dxf="1">
    <nc r="I9" t="inlineStr">
      <is>
        <t>0106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2" sId="3" odxf="1" dxf="1" numFmtId="4">
    <nc r="J9">
      <v>131044037.37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3" sId="3" odxf="1" dxf="1">
    <nc r="I10" t="inlineStr">
      <is>
        <t>0107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4" sId="3" odxf="1" dxf="1" numFmtId="4">
    <nc r="J10">
      <v>13111423.98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5" sId="3" odxf="1" dxf="1">
    <nc r="I11" t="inlineStr">
      <is>
        <t>0111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6" sId="3" odxf="1" dxf="1" numFmtId="4">
    <nc r="J11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7" sId="3" odxf="1" dxf="1">
    <nc r="I12" t="inlineStr">
      <is>
        <t>0112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8" sId="3" odxf="1" dxf="1" numFmtId="4">
    <nc r="J12">
      <v>225000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29" sId="3" odxf="1" dxf="1">
    <nc r="I13" t="inlineStr">
      <is>
        <t>0113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0" sId="3" odxf="1" dxf="1" numFmtId="4">
    <nc r="J13">
      <v>425970453.5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1" sId="3" odxf="1" dxf="1">
    <nc r="I14" t="inlineStr">
      <is>
        <t>0200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2" sId="3" odxf="1" dxf="1" numFmtId="4">
    <nc r="J14">
      <v>12386354.880000001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3" sId="3" odxf="1" dxf="1">
    <nc r="I15" t="inlineStr">
      <is>
        <t>0203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4" sId="3" odxf="1" dxf="1" numFmtId="4">
    <nc r="J15">
      <v>12386354.880000001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5" sId="3" odxf="1" dxf="1">
    <nc r="I16" t="inlineStr">
      <is>
        <t>0300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6" sId="3" odxf="1" dxf="1" numFmtId="4">
    <nc r="J16">
      <v>335672699.36000001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7" sId="3" odxf="1" dxf="1">
    <nc r="I17" t="inlineStr">
      <is>
        <t>0304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8" sId="3" odxf="1" dxf="1" numFmtId="4">
    <nc r="J17">
      <v>51119054.340000004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39" sId="3" odxf="1" dxf="1">
    <nc r="I18" t="inlineStr">
      <is>
        <t>0309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0" sId="3" odxf="1" dxf="1" numFmtId="4">
    <nc r="J18">
      <v>129616909.02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1" sId="3" odxf="1" dxf="1">
    <nc r="I19" t="inlineStr">
      <is>
        <t>0310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2" sId="3" odxf="1" dxf="1" numFmtId="4">
    <nc r="J19">
      <v>142662580.02000001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3" sId="3" odxf="1" dxf="1">
    <nc r="I20" t="inlineStr">
      <is>
        <t>0314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4" sId="3" odxf="1" dxf="1" numFmtId="4">
    <nc r="J20">
      <v>12274155.98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5" sId="3" odxf="1" dxf="1">
    <nc r="I21" t="inlineStr">
      <is>
        <t>0400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6" sId="3" odxf="1" dxf="1" numFmtId="4">
    <nc r="J21">
      <v>2953621295.79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7" sId="3" odxf="1" dxf="1">
    <nc r="I22" t="inlineStr">
      <is>
        <t>0401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8" sId="3" odxf="1" dxf="1" numFmtId="4">
    <nc r="J22">
      <v>111931061.5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49" sId="3" odxf="1" dxf="1">
    <nc r="I23" t="inlineStr">
      <is>
        <t>0405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0" sId="3" odxf="1" dxf="1" numFmtId="4">
    <nc r="J23">
      <v>1000579997.4299999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1" sId="3" odxf="1" dxf="1">
    <nc r="I24" t="inlineStr">
      <is>
        <t>0406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2" sId="3" odxf="1" dxf="1" numFmtId="4">
    <nc r="J24">
      <v>13355630.380000001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3" sId="3" odxf="1" dxf="1">
    <nc r="I25" t="inlineStr">
      <is>
        <t>0407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4" sId="3" odxf="1" dxf="1" numFmtId="4">
    <nc r="J25">
      <v>95910457.730000004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5" sId="3" odxf="1" dxf="1">
    <nc r="I26" t="inlineStr">
      <is>
        <t>0408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6" sId="3" odxf="1" dxf="1" numFmtId="4">
    <nc r="J26">
      <v>120534892.43000001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7" sId="3" odxf="1" dxf="1">
    <nc r="I27" t="inlineStr">
      <is>
        <t>0409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8" sId="3" odxf="1" dxf="1" numFmtId="4">
    <nc r="J27">
      <v>1371122131.6800001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59" sId="3" odxf="1" dxf="1">
    <nc r="I28" t="inlineStr">
      <is>
        <t>0412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0" sId="3" odxf="1" dxf="1" numFmtId="4">
    <nc r="J28">
      <v>240187124.63999999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1" sId="3" odxf="1" dxf="1">
    <nc r="I29" t="inlineStr">
      <is>
        <t>0500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2" sId="3" odxf="1" dxf="1" numFmtId="4">
    <nc r="J29">
      <v>747263352.12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3" sId="3" odxf="1" dxf="1">
    <nc r="I30" t="inlineStr">
      <is>
        <t>0501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4" sId="3" odxf="1" dxf="1" numFmtId="4">
    <nc r="J30">
      <v>109234520.5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5" sId="3" odxf="1" dxf="1">
    <nc r="I31" t="inlineStr">
      <is>
        <t>0502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6" sId="3" odxf="1" dxf="1" numFmtId="4">
    <nc r="J31">
      <v>226853691.25999999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7" sId="3" odxf="1" dxf="1">
    <nc r="I32" t="inlineStr">
      <is>
        <t>0503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8" sId="3" odxf="1" dxf="1" numFmtId="4">
    <nc r="J32">
      <v>323774817.75999999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69" sId="3" odxf="1" dxf="1">
    <nc r="I33" t="inlineStr">
      <is>
        <t>0505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0" sId="3" odxf="1" dxf="1" numFmtId="4">
    <nc r="J33">
      <v>87400322.599999994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1" sId="3" odxf="1" dxf="1">
    <nc r="I34" t="inlineStr">
      <is>
        <t>0600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2" sId="3" odxf="1" dxf="1" numFmtId="4">
    <nc r="J34">
      <v>31767932.100000001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3" sId="3" odxf="1" dxf="1">
    <nc r="I35" t="inlineStr">
      <is>
        <t>0603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4" sId="3" odxf="1" dxf="1" numFmtId="4">
    <nc r="J35">
      <v>14837495.439999999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5" sId="3" odxf="1" dxf="1">
    <nc r="I36" t="inlineStr">
      <is>
        <t>0605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6" sId="3" odxf="1" dxf="1" numFmtId="4">
    <nc r="J36">
      <v>16930436.66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7" sId="3" odxf="1" dxf="1">
    <nc r="I37" t="inlineStr">
      <is>
        <t>0700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8" sId="3" odxf="1" dxf="1" numFmtId="4">
    <nc r="J37">
      <v>8557969785.0900002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79" sId="3" odxf="1" dxf="1">
    <nc r="I38" t="inlineStr">
      <is>
        <t>0701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0" sId="3" odxf="1" dxf="1" numFmtId="4">
    <nc r="J38">
      <v>2295243404.9000001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1" sId="3" odxf="1" dxf="1">
    <nc r="I39" t="inlineStr">
      <is>
        <t>0702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2" sId="3" odxf="1" dxf="1" numFmtId="4">
    <nc r="J39">
      <v>4647981011.3199997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3" sId="3" odxf="1" dxf="1">
    <nc r="I40" t="inlineStr">
      <is>
        <t>0703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4" sId="3" odxf="1" dxf="1" numFmtId="4">
    <nc r="J40">
      <v>569679028.41999996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5" sId="3" odxf="1" dxf="1">
    <nc r="I41" t="inlineStr">
      <is>
        <t>0704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6" sId="3" odxf="1" dxf="1" numFmtId="4">
    <nc r="J41">
      <v>713613870.99000001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7" sId="3" odxf="1" dxf="1">
    <nc r="I42" t="inlineStr">
      <is>
        <t>0705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8" sId="3" odxf="1" dxf="1" numFmtId="4">
    <nc r="J42">
      <v>39123698.689999998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89" sId="3" odxf="1" dxf="1">
    <nc r="I43" t="inlineStr">
      <is>
        <t>0706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0" sId="3" odxf="1" dxf="1" numFmtId="4">
    <nc r="J43">
      <v>31333858.920000002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1" sId="3" odxf="1" dxf="1">
    <nc r="I44" t="inlineStr">
      <is>
        <t>0707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2" sId="3" odxf="1" dxf="1" numFmtId="4">
    <nc r="J44">
      <v>57986558.299999997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3" sId="3" odxf="1" dxf="1">
    <nc r="I45" t="inlineStr">
      <is>
        <t>0708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4" sId="3" odxf="1" dxf="1" numFmtId="4">
    <nc r="J45">
      <v>19366100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5" sId="3" odxf="1" dxf="1">
    <nc r="I46" t="inlineStr">
      <is>
        <t>0709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6" sId="3" odxf="1" dxf="1" numFmtId="4">
    <nc r="J46">
      <v>183642253.55000001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7" sId="3" odxf="1" dxf="1">
    <nc r="I47" t="inlineStr">
      <is>
        <t>0800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8" sId="3" odxf="1" dxf="1" numFmtId="4">
    <nc r="J47">
      <v>940418926.65999997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299" sId="3" odxf="1" dxf="1">
    <nc r="I48" t="inlineStr">
      <is>
        <t>0801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0" sId="3" odxf="1" dxf="1" numFmtId="4">
    <nc r="J48">
      <v>879741106.39999998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1" sId="3" odxf="1" dxf="1">
    <nc r="I49" t="inlineStr">
      <is>
        <t>0804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2" sId="3" odxf="1" dxf="1" numFmtId="4">
    <nc r="J49">
      <v>60677820.259999998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3" sId="3" odxf="1" dxf="1">
    <nc r="I50" t="inlineStr">
      <is>
        <t>0900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4" sId="3" odxf="1" dxf="1" numFmtId="4">
    <nc r="J50">
      <v>1060522768.36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5" sId="3" odxf="1" dxf="1">
    <nc r="I51" t="inlineStr">
      <is>
        <t>0901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6" sId="3" odxf="1" dxf="1" numFmtId="4">
    <nc r="J51">
      <v>567348089.45000005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7" sId="3" odxf="1" dxf="1">
    <nc r="I52" t="inlineStr">
      <is>
        <t>0902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8" sId="3" odxf="1" dxf="1" numFmtId="4">
    <nc r="J52">
      <v>162258694.75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09" sId="3" odxf="1" dxf="1">
    <nc r="I53" t="inlineStr">
      <is>
        <t>0903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0" sId="3" odxf="1" dxf="1" numFmtId="4">
    <nc r="J53">
      <v>10224040.880000001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1" sId="3" odxf="1" dxf="1">
    <nc r="I54" t="inlineStr">
      <is>
        <t>0904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2" sId="3" odxf="1" dxf="1" numFmtId="4">
    <nc r="J54">
      <v>10385584.66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3" sId="3" odxf="1" dxf="1">
    <nc r="I55" t="inlineStr">
      <is>
        <t>0905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4" sId="3" odxf="1" dxf="1" numFmtId="4">
    <nc r="J55">
      <v>44915958.189999998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5" sId="3" odxf="1" dxf="1">
    <nc r="I56" t="inlineStr">
      <is>
        <t>0906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6" sId="3" odxf="1" dxf="1" numFmtId="4">
    <nc r="J56">
      <v>43998100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7" sId="3" odxf="1" dxf="1">
    <nc r="I57" t="inlineStr">
      <is>
        <t>0909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8" sId="3" odxf="1" dxf="1" numFmtId="4">
    <nc r="J57">
      <v>221392300.43000001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19" sId="3" odxf="1" dxf="1">
    <nc r="I58" t="inlineStr">
      <is>
        <t>1000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0" sId="3" odxf="1" dxf="1" numFmtId="4">
    <nc r="J58">
      <v>6065697616.5799999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1" sId="3" odxf="1" dxf="1">
    <nc r="I59" t="inlineStr">
      <is>
        <t>1001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2" sId="3" odxf="1" dxf="1" numFmtId="4">
    <nc r="J59">
      <v>25633596.899999999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3" sId="3" odxf="1" dxf="1">
    <nc r="I60" t="inlineStr">
      <is>
        <t>1002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4" sId="3" odxf="1" dxf="1" numFmtId="4">
    <nc r="J60">
      <v>492481734.33999997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5" sId="3" odxf="1" dxf="1">
    <nc r="I61" t="inlineStr">
      <is>
        <t>1003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6" sId="3" odxf="1" dxf="1" numFmtId="4">
    <nc r="J61">
      <v>5026501350.7299995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7" sId="3" odxf="1" dxf="1">
    <nc r="I62" t="inlineStr">
      <is>
        <t>1004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8" sId="3" odxf="1" dxf="1" numFmtId="4">
    <nc r="J62">
      <v>496761428.04000002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29" sId="3" odxf="1" dxf="1">
    <nc r="I63" t="inlineStr">
      <is>
        <t>1006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0" sId="3" odxf="1" dxf="1" numFmtId="4">
    <nc r="J63">
      <v>24319506.57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1" sId="3" odxf="1" dxf="1">
    <nc r="I64" t="inlineStr">
      <is>
        <t>1100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2" sId="3" odxf="1" dxf="1" numFmtId="4">
    <nc r="J64">
      <v>416887791.41000003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3" sId="3" odxf="1" dxf="1">
    <nc r="I65" t="inlineStr">
      <is>
        <t>1101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4" sId="3" odxf="1" dxf="1" numFmtId="4">
    <nc r="J65">
      <v>37402281.670000002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5" sId="3" odxf="1" dxf="1">
    <nc r="I66" t="inlineStr">
      <is>
        <t>1102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6" sId="3" odxf="1" dxf="1" numFmtId="4">
    <nc r="J66">
      <v>57708599.280000001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7" sId="3" odxf="1" dxf="1">
    <nc r="I67" t="inlineStr">
      <is>
        <t>1103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8" sId="3" odxf="1" dxf="1" numFmtId="4">
    <nc r="J67">
      <v>301074758.07999998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39" sId="3" odxf="1" dxf="1">
    <nc r="I68" t="inlineStr">
      <is>
        <t>1105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0" sId="3" odxf="1" dxf="1" numFmtId="4">
    <nc r="J68">
      <v>20702152.379999999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1" sId="3" odxf="1" dxf="1">
    <nc r="I69" t="inlineStr">
      <is>
        <t>1200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2" sId="3" odxf="1" dxf="1" numFmtId="4">
    <nc r="J69">
      <v>66604206.700000003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3" sId="3" odxf="1" dxf="1">
    <nc r="I70" t="inlineStr">
      <is>
        <t>1201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4" sId="3" odxf="1" dxf="1" numFmtId="4">
    <nc r="J70">
      <v>28776027.02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5" sId="3" odxf="1" dxf="1">
    <nc r="I71" t="inlineStr">
      <is>
        <t>1202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6" sId="3" odxf="1" dxf="1" numFmtId="4">
    <nc r="J71">
      <v>37670079.68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7" sId="3" odxf="1" dxf="1">
    <nc r="I72" t="inlineStr">
      <is>
        <t>1204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8" sId="3" odxf="1" dxf="1" numFmtId="4">
    <nc r="J72">
      <v>158100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49" sId="3" odxf="1" dxf="1">
    <nc r="I73" t="inlineStr">
      <is>
        <t>1300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0" sId="3" odxf="1" dxf="1" numFmtId="4">
    <nc r="J73">
      <v>104587718.12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1" sId="3" odxf="1" dxf="1">
    <nc r="I74" t="inlineStr">
      <is>
        <t>1301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2" sId="3" odxf="1" dxf="1" numFmtId="4">
    <nc r="J74">
      <v>104587718.12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3" sId="3" odxf="1" dxf="1">
    <nc r="I75" t="inlineStr">
      <is>
        <t>1400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4" sId="3" odxf="1" dxf="1" numFmtId="4">
    <nc r="J75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5" sId="3" odxf="1" dxf="1">
    <nc r="I76" t="inlineStr">
      <is>
        <t>1401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6" sId="3" odxf="1" dxf="1" numFmtId="4">
    <nc r="J76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7" sId="3" odxf="1" dxf="1">
    <nc r="I77" t="inlineStr">
      <is>
        <t>1402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8" sId="3" odxf="1" dxf="1" numFmtId="4">
    <nc r="J77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59" sId="3" odxf="1" dxf="1">
    <nc r="I78" t="inlineStr">
      <is>
        <t>1403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360" sId="3" odxf="1" dxf="1" numFmtId="4">
    <nc r="J78">
      <v>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F34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8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39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0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1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4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8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49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0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1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4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8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59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0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1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4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5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6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8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69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0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1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2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3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4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5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6" start="0" length="0">
    <dxf>
      <font>
        <b val="0"/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7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F78" start="0" length="0">
    <dxf>
      <font>
        <sz val="9"/>
        <color rgb="FF000000"/>
        <name val="Times New Roman"/>
        <scheme val="minor"/>
      </font>
      <numFmt numFmtId="4" formatCode="#,##0.00"/>
      <fill>
        <patternFill patternType="solid">
          <bgColor rgb="FFDCFFDC"/>
        </patternFill>
      </fill>
      <alignment wrapText="0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361" sId="3" odxf="1" dxf="1">
    <oc r="F34">
      <f>SUM(F35:F36)</f>
    </oc>
    <nc r="F34">
      <v>31767932.100000001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2" sId="3" odxf="1" dxf="1">
    <oc r="F35">
      <v>14837.5</v>
    </oc>
    <nc r="F35">
      <v>14837495.439999999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3" sId="3" odxf="1" dxf="1">
    <oc r="F36">
      <v>16930.400000000001</v>
    </oc>
    <nc r="F36">
      <v>16930436.66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4" sId="3" odxf="1" dxf="1">
    <oc r="F37">
      <f>SUM(F38:F46)</f>
    </oc>
    <nc r="F37">
      <v>8557969785.0900002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5" sId="3" odxf="1" dxf="1">
    <oc r="F38">
      <v>2295243.4</v>
    </oc>
    <nc r="F38">
      <v>2295243404.9000001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6" sId="3" odxf="1" dxf="1">
    <oc r="F39">
      <v>4647981</v>
    </oc>
    <nc r="F39">
      <v>4647981011.3199997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7" sId="3" odxf="1" dxf="1">
    <oc r="F40">
      <v>569679</v>
    </oc>
    <nc r="F40">
      <v>569679028.41999996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8" sId="3" odxf="1" dxf="1">
    <oc r="F41">
      <v>713613.9</v>
    </oc>
    <nc r="F41">
      <v>713613870.99000001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69" sId="3" odxf="1" dxf="1">
    <oc r="F42">
      <v>39123.699999999997</v>
    </oc>
    <nc r="F42">
      <v>39123698.689999998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0" sId="3" odxf="1" dxf="1">
    <oc r="F43">
      <v>31333.9</v>
    </oc>
    <nc r="F43">
      <v>31333858.920000002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1" sId="3" odxf="1" dxf="1">
    <oc r="F44">
      <v>57986.6</v>
    </oc>
    <nc r="F44">
      <v>57986558.299999997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2" sId="3" odxf="1" dxf="1">
    <oc r="F45">
      <v>19366.099999999999</v>
    </oc>
    <nc r="F45">
      <v>19366100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3" sId="3" odxf="1" dxf="1">
    <oc r="F46">
      <v>183642.2</v>
    </oc>
    <nc r="F46">
      <v>183642253.55000001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4" sId="3" odxf="1" dxf="1">
    <oc r="F47">
      <f>SUM(F48:F49)</f>
    </oc>
    <nc r="F47">
      <v>940418926.65999997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5" sId="3" odxf="1" dxf="1">
    <oc r="F48">
      <v>879741.1</v>
    </oc>
    <nc r="F48">
      <v>879741106.39999998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6" sId="3" odxf="1" dxf="1">
    <oc r="F49">
      <v>60677.8</v>
    </oc>
    <nc r="F49">
      <v>60677820.259999998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7" sId="3" odxf="1" dxf="1">
    <oc r="F50">
      <f>SUM(F51:F57)</f>
    </oc>
    <nc r="F50">
      <v>1060522768.36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8" sId="3" odxf="1" dxf="1">
    <oc r="F51">
      <v>567348.1</v>
    </oc>
    <nc r="F51">
      <v>567348089.45000005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79" sId="3" odxf="1" dxf="1">
    <oc r="F52">
      <v>162258.70000000001</v>
    </oc>
    <nc r="F52">
      <v>162258694.75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0" sId="3" odxf="1" dxf="1">
    <oc r="F53">
      <v>10224</v>
    </oc>
    <nc r="F53">
      <v>10224040.880000001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1" sId="3" odxf="1" dxf="1">
    <oc r="F54">
      <v>10385.6</v>
    </oc>
    <nc r="F54">
      <v>10385584.66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2" sId="3" odxf="1" dxf="1">
    <oc r="F55">
      <v>44916</v>
    </oc>
    <nc r="F55">
      <v>44915958.189999998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3" sId="3" odxf="1" dxf="1">
    <oc r="F56">
      <v>43998.1</v>
    </oc>
    <nc r="F56">
      <v>43998100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4" sId="3" odxf="1" dxf="1">
    <oc r="F57">
      <v>221392.3</v>
    </oc>
    <nc r="F57">
      <v>221392300.43000001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5" sId="3" odxf="1" dxf="1">
    <oc r="F58">
      <f>SUM(F59:F63)</f>
    </oc>
    <nc r="F58">
      <v>6065697616.5799999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6" sId="3" odxf="1" dxf="1">
    <oc r="F59">
      <v>25633.599999999999</v>
    </oc>
    <nc r="F59">
      <v>25633596.899999999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7" sId="3" odxf="1" dxf="1">
    <oc r="F60">
      <v>492481.7</v>
    </oc>
    <nc r="F60">
      <v>492481734.33999997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8" sId="3" odxf="1" dxf="1">
    <oc r="F61">
      <v>5026501.4000000004</v>
    </oc>
    <nc r="F61">
      <v>5026501350.7299995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89" sId="3" odxf="1" dxf="1">
    <oc r="F62">
      <v>496761.4</v>
    </oc>
    <nc r="F62">
      <v>496761428.04000002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0" sId="3" odxf="1" dxf="1">
    <oc r="F63">
      <v>24319.5</v>
    </oc>
    <nc r="F63">
      <v>24319506.57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1" sId="3" odxf="1" dxf="1">
    <oc r="F64">
      <f>SUM(F65:F68)</f>
    </oc>
    <nc r="F64">
      <v>416887791.41000003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2" sId="3" odxf="1" dxf="1">
    <oc r="F65">
      <v>37402.300000000003</v>
    </oc>
    <nc r="F65">
      <v>37402281.670000002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3" sId="3" odxf="1" dxf="1">
    <oc r="F66">
      <v>57708.6</v>
    </oc>
    <nc r="F66">
      <v>57708599.280000001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4" sId="3" odxf="1" dxf="1">
    <oc r="F67">
      <v>301074.8</v>
    </oc>
    <nc r="F67">
      <v>301074758.07999998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5" sId="3" odxf="1" dxf="1">
    <oc r="F68">
      <v>20702.099999999999</v>
    </oc>
    <nc r="F68">
      <v>20702152.379999999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6" sId="3" odxf="1" dxf="1">
    <oc r="F69">
      <f>SUM(F70:F72)</f>
    </oc>
    <nc r="F69">
      <v>66604206.700000003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7" sId="3" odxf="1" dxf="1">
    <oc r="F70">
      <v>28776</v>
    </oc>
    <nc r="F70">
      <v>28776027.02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8" sId="3" odxf="1" dxf="1">
    <oc r="F71">
      <v>37670.1</v>
    </oc>
    <nc r="F71">
      <v>37670079.68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399" sId="3" odxf="1" dxf="1">
    <oc r="F72">
      <v>158.1</v>
    </oc>
    <nc r="F72">
      <v>158100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400" sId="3" odxf="1" dxf="1">
    <oc r="F73">
      <f>SUM(F74)</f>
    </oc>
    <nc r="F73">
      <v>104587718.12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401" sId="3" odxf="1" dxf="1">
    <oc r="F74">
      <v>104587.7</v>
    </oc>
    <nc r="F74">
      <v>104587718.12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402" sId="3" odxf="1" dxf="1">
    <oc r="F75">
      <v>104587.7</v>
    </oc>
    <nc r="F75">
      <v>0</v>
    </nc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fmt sheetId="3" sqref="F76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3" sqref="F77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3" sqref="F78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3" sqref="F79" start="0" length="0">
    <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dxf>
  </rfmt>
  <rfmt sheetId="3" sqref="F34:F79">
    <dxf>
      <numFmt numFmtId="1" formatCode="0"/>
    </dxf>
  </rfmt>
  <rfmt sheetId="3" sqref="F34:F79">
    <dxf>
      <numFmt numFmtId="166" formatCode="0.0"/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68" start="0" length="0">
    <dxf>
      <font>
        <b val="0"/>
        <sz val="9"/>
        <color rgb="FF000000"/>
        <name val="Times New Roman"/>
        <scheme val="none"/>
      </font>
    </dxf>
  </rfmt>
  <rfmt sheetId="1" sqref="E8" start="0" length="0">
    <dxf>
      <font>
        <b/>
        <sz val="9"/>
        <color rgb="FF000000"/>
        <name val="Times New Roman"/>
        <scheme val="none"/>
      </font>
    </dxf>
  </rfmt>
  <rfmt sheetId="1" sqref="E8" start="0" length="0">
    <dxf>
      <font>
        <b/>
        <sz val="9"/>
        <color rgb="FF000000"/>
        <name val="Times New Roman"/>
        <scheme val="none"/>
      </font>
    </dxf>
  </rfmt>
  <rfmt sheetId="1" sqref="E9" start="0" length="0">
    <dxf>
      <font>
        <b/>
        <sz val="9"/>
        <color rgb="FF000000"/>
        <name val="Times New Roman"/>
        <scheme val="none"/>
      </font>
    </dxf>
  </rfmt>
  <rfmt sheetId="1" sqref="E9" start="0" length="0">
    <dxf>
      <font>
        <b/>
        <sz val="9"/>
        <color rgb="FF000000"/>
        <name val="Times New Roman"/>
        <scheme val="none"/>
      </font>
    </dxf>
  </rfmt>
  <rfmt sheetId="1" sqref="E68" start="0" length="0">
    <dxf>
      <font>
        <b/>
        <sz val="9"/>
        <color rgb="FF000000"/>
        <name val="Times New Roman"/>
        <scheme val="none"/>
      </font>
    </dxf>
  </rfmt>
  <rfmt sheetId="1" sqref="E8:E15" start="0" length="2147483647">
    <dxf>
      <font>
        <b val="0"/>
      </font>
    </dxf>
  </rfmt>
  <rfmt sheetId="1" sqref="E8" start="0" length="0">
    <dxf>
      <font>
        <b/>
        <sz val="9"/>
        <color rgb="FF000000"/>
        <name val="Times New Roman"/>
        <scheme val="none"/>
      </font>
    </dxf>
  </rfmt>
  <rfmt sheetId="1" sqref="E9" start="0" length="0">
    <dxf>
      <font>
        <b/>
        <sz val="9"/>
        <color rgb="FF000000"/>
        <name val="Times New Roman"/>
        <scheme val="none"/>
      </font>
    </dxf>
  </rfmt>
  <rfmt sheetId="1" sqref="E10" start="0" length="0">
    <dxf>
      <font>
        <b/>
        <sz val="9"/>
        <color rgb="FF000000"/>
        <name val="Times New Roman"/>
        <scheme val="none"/>
      </font>
    </dxf>
  </rfmt>
  <rfmt sheetId="1" sqref="E11" start="0" length="0">
    <dxf>
      <font>
        <b/>
        <sz val="9"/>
        <color rgb="FF000000"/>
        <name val="Times New Roman"/>
        <scheme val="none"/>
      </font>
    </dxf>
  </rfmt>
  <rfmt sheetId="1" sqref="E12" start="0" length="0">
    <dxf>
      <font>
        <b/>
        <sz val="9"/>
        <color rgb="FF000000"/>
        <name val="Times New Roman"/>
        <scheme val="none"/>
      </font>
    </dxf>
  </rfmt>
  <rfmt sheetId="1" sqref="E13" start="0" length="0">
    <dxf>
      <font>
        <b/>
        <sz val="9"/>
        <color rgb="FF000000"/>
        <name val="Times New Roman"/>
        <scheme val="none"/>
      </font>
    </dxf>
  </rfmt>
  <rfmt sheetId="1" sqref="E14" start="0" length="0">
    <dxf>
      <font>
        <b/>
        <sz val="9"/>
        <color rgb="FF000000"/>
        <name val="Times New Roman"/>
        <scheme val="none"/>
      </font>
    </dxf>
  </rfmt>
  <rfmt sheetId="1" sqref="E15" start="0" length="0">
    <dxf>
      <font>
        <b/>
        <sz val="9"/>
        <color rgb="FF000000"/>
        <name val="Times New Roman"/>
        <scheme val="none"/>
      </font>
    </dxf>
  </rfmt>
  <rfmt sheetId="1" sqref="E17" start="0" length="2147483647">
    <dxf>
      <font>
        <b val="0"/>
      </font>
    </dxf>
  </rfmt>
  <rfmt sheetId="1" sqref="E17" start="0" length="0">
    <dxf>
      <font>
        <b/>
        <sz val="9"/>
        <color rgb="FF000000"/>
        <name val="Times New Roman"/>
        <scheme val="none"/>
      </font>
    </dxf>
  </rfmt>
  <rfmt sheetId="1" sqref="E19:E22" start="0" length="2147483647">
    <dxf>
      <font>
        <b val="0"/>
      </font>
    </dxf>
  </rfmt>
  <rfmt sheetId="1" sqref="E19" start="0" length="0">
    <dxf>
      <font>
        <b/>
        <sz val="9"/>
        <color rgb="FF000000"/>
        <name val="Times New Roman"/>
        <scheme val="none"/>
      </font>
    </dxf>
  </rfmt>
  <rfmt sheetId="1" sqref="E20" start="0" length="0">
    <dxf>
      <font>
        <b/>
        <sz val="9"/>
        <color rgb="FF000000"/>
        <name val="Times New Roman"/>
        <scheme val="none"/>
      </font>
    </dxf>
  </rfmt>
  <rfmt sheetId="1" sqref="E21" start="0" length="0">
    <dxf>
      <font>
        <b/>
        <sz val="9"/>
        <color rgb="FF000000"/>
        <name val="Times New Roman"/>
        <scheme val="none"/>
      </font>
    </dxf>
  </rfmt>
  <rfmt sheetId="1" sqref="E22" start="0" length="0">
    <dxf>
      <font>
        <b/>
        <sz val="9"/>
        <color rgb="FF000000"/>
        <name val="Times New Roman"/>
        <scheme val="none"/>
      </font>
    </dxf>
  </rfmt>
  <rfmt sheetId="1" sqref="E24:E30" start="0" length="2147483647">
    <dxf>
      <font>
        <b val="0"/>
      </font>
    </dxf>
  </rfmt>
  <rfmt sheetId="1" sqref="E24" start="0" length="0">
    <dxf>
      <font>
        <b/>
        <sz val="9"/>
        <color rgb="FF000000"/>
        <name val="Times New Roman"/>
        <scheme val="none"/>
      </font>
    </dxf>
  </rfmt>
  <rfmt sheetId="1" sqref="E25" start="0" length="0">
    <dxf>
      <font>
        <b/>
        <sz val="9"/>
        <color rgb="FF000000"/>
        <name val="Times New Roman"/>
        <scheme val="none"/>
      </font>
    </dxf>
  </rfmt>
  <rfmt sheetId="1" sqref="E26" start="0" length="0">
    <dxf>
      <font>
        <b/>
        <sz val="9"/>
        <color rgb="FF000000"/>
        <name val="Times New Roman"/>
        <scheme val="none"/>
      </font>
    </dxf>
  </rfmt>
  <rfmt sheetId="1" sqref="E27" start="0" length="0">
    <dxf>
      <font>
        <b/>
        <sz val="9"/>
        <color rgb="FF000000"/>
        <name val="Times New Roman"/>
        <scheme val="none"/>
      </font>
    </dxf>
  </rfmt>
  <rfmt sheetId="1" sqref="E28" start="0" length="0">
    <dxf>
      <font>
        <b/>
        <sz val="9"/>
        <color rgb="FF000000"/>
        <name val="Times New Roman"/>
        <scheme val="none"/>
      </font>
    </dxf>
  </rfmt>
  <rfmt sheetId="1" sqref="E29" start="0" length="0">
    <dxf>
      <font>
        <b/>
        <sz val="9"/>
        <color rgb="FF000000"/>
        <name val="Times New Roman"/>
        <scheme val="none"/>
      </font>
    </dxf>
  </rfmt>
  <rfmt sheetId="1" sqref="E30" start="0" length="0">
    <dxf>
      <font>
        <b/>
        <sz val="9"/>
        <color rgb="FF000000"/>
        <name val="Times New Roman"/>
        <scheme val="none"/>
      </font>
    </dxf>
  </rfmt>
  <rfmt sheetId="1" sqref="E32:E35" start="0" length="2147483647">
    <dxf>
      <font>
        <b val="0"/>
      </font>
    </dxf>
  </rfmt>
  <rfmt sheetId="1" sqref="E32" start="0" length="0">
    <dxf>
      <font>
        <b/>
        <sz val="9"/>
        <color rgb="FF000000"/>
        <name val="Times New Roman"/>
        <scheme val="none"/>
      </font>
    </dxf>
  </rfmt>
  <rfmt sheetId="1" sqref="E33" start="0" length="0">
    <dxf>
      <font>
        <b/>
        <sz val="9"/>
        <color rgb="FF000000"/>
        <name val="Times New Roman"/>
        <scheme val="none"/>
      </font>
    </dxf>
  </rfmt>
  <rfmt sheetId="1" sqref="E34" start="0" length="0">
    <dxf>
      <font>
        <b/>
        <sz val="9"/>
        <color rgb="FF000000"/>
        <name val="Times New Roman"/>
        <scheme val="none"/>
      </font>
    </dxf>
  </rfmt>
  <rfmt sheetId="1" sqref="E35" start="0" length="0">
    <dxf>
      <font>
        <b/>
        <sz val="9"/>
        <color rgb="FF000000"/>
        <name val="Times New Roman"/>
        <scheme val="none"/>
      </font>
    </dxf>
  </rfmt>
  <rfmt sheetId="1" sqref="E37:E39" start="0" length="2147483647">
    <dxf>
      <font>
        <b val="0"/>
      </font>
    </dxf>
  </rfmt>
  <rfmt sheetId="1" sqref="E38" start="0" length="0">
    <dxf>
      <font>
        <b/>
        <sz val="9"/>
        <color rgb="FF000000"/>
        <name val="Times New Roman"/>
        <scheme val="none"/>
      </font>
    </dxf>
  </rfmt>
  <rfmt sheetId="1" sqref="E41:E49" start="0" length="2147483647">
    <dxf>
      <font>
        <b val="0"/>
      </font>
    </dxf>
  </rfmt>
  <rfmt sheetId="1" sqref="E41" start="0" length="0">
    <dxf>
      <font>
        <b/>
        <sz val="9"/>
        <color rgb="FF000000"/>
        <name val="Times New Roman"/>
        <scheme val="none"/>
      </font>
    </dxf>
  </rfmt>
  <rfmt sheetId="1" sqref="E42" start="0" length="0">
    <dxf>
      <font>
        <b/>
        <sz val="9"/>
        <color rgb="FF000000"/>
        <name val="Times New Roman"/>
        <scheme val="none"/>
      </font>
    </dxf>
  </rfmt>
  <rfmt sheetId="1" sqref="E43" start="0" length="0">
    <dxf>
      <font>
        <b/>
        <sz val="9"/>
        <color rgb="FF000000"/>
        <name val="Times New Roman"/>
        <scheme val="none"/>
      </font>
    </dxf>
  </rfmt>
  <rfmt sheetId="1" sqref="E44" start="0" length="0">
    <dxf>
      <font>
        <b/>
        <sz val="9"/>
        <color rgb="FF000000"/>
        <name val="Times New Roman"/>
        <scheme val="none"/>
      </font>
    </dxf>
  </rfmt>
  <rfmt sheetId="1" sqref="E45" start="0" length="0">
    <dxf>
      <font>
        <b/>
        <sz val="9"/>
        <color rgb="FF000000"/>
        <name val="Times New Roman"/>
        <scheme val="none"/>
      </font>
    </dxf>
  </rfmt>
  <rfmt sheetId="1" sqref="E46" start="0" length="0">
    <dxf>
      <font>
        <b/>
        <sz val="9"/>
        <color rgb="FF000000"/>
        <name val="Times New Roman"/>
        <scheme val="none"/>
      </font>
    </dxf>
  </rfmt>
  <rfmt sheetId="1" sqref="E47" start="0" length="0">
    <dxf>
      <font>
        <b/>
        <sz val="9"/>
        <color rgb="FF000000"/>
        <name val="Times New Roman"/>
        <scheme val="none"/>
      </font>
    </dxf>
  </rfmt>
  <rfmt sheetId="1" sqref="E48" start="0" length="0">
    <dxf>
      <font>
        <b/>
        <sz val="9"/>
        <color rgb="FF000000"/>
        <name val="Times New Roman"/>
        <scheme val="none"/>
      </font>
    </dxf>
  </rfmt>
  <rfmt sheetId="1" sqref="E51:E52" start="0" length="2147483647">
    <dxf>
      <font>
        <b val="0"/>
      </font>
    </dxf>
  </rfmt>
  <rfmt sheetId="1" sqref="E51" start="0" length="0">
    <dxf>
      <font>
        <b/>
        <sz val="9"/>
        <color rgb="FF000000"/>
        <name val="Times New Roman"/>
        <scheme val="none"/>
      </font>
    </dxf>
  </rfmt>
  <rfmt sheetId="1" sqref="E54:E60" start="0" length="2147483647">
    <dxf>
      <font>
        <b val="0"/>
      </font>
    </dxf>
  </rfmt>
  <rfmt sheetId="1" sqref="E54" start="0" length="0">
    <dxf>
      <font>
        <b/>
        <sz val="9"/>
        <color rgb="FF000000"/>
        <name val="Times New Roman"/>
        <scheme val="none"/>
      </font>
    </dxf>
  </rfmt>
  <rfmt sheetId="1" sqref="E55" start="0" length="0">
    <dxf>
      <font>
        <b/>
        <sz val="9"/>
        <color rgb="FF000000"/>
        <name val="Times New Roman"/>
        <scheme val="none"/>
      </font>
    </dxf>
  </rfmt>
  <rfmt sheetId="1" sqref="E56" start="0" length="0">
    <dxf>
      <font>
        <b/>
        <sz val="9"/>
        <color rgb="FF000000"/>
        <name val="Times New Roman"/>
        <scheme val="none"/>
      </font>
    </dxf>
  </rfmt>
  <rfmt sheetId="1" sqref="E57" start="0" length="0">
    <dxf>
      <font>
        <b/>
        <sz val="9"/>
        <color rgb="FF000000"/>
        <name val="Times New Roman"/>
        <scheme val="none"/>
      </font>
    </dxf>
  </rfmt>
  <rfmt sheetId="1" sqref="E58" start="0" length="0">
    <dxf>
      <font>
        <b/>
        <sz val="9"/>
        <color rgb="FF000000"/>
        <name val="Times New Roman"/>
        <scheme val="none"/>
      </font>
    </dxf>
  </rfmt>
  <rfmt sheetId="1" sqref="E59" start="0" length="0">
    <dxf>
      <font>
        <b/>
        <sz val="9"/>
        <color rgb="FF000000"/>
        <name val="Times New Roman"/>
        <scheme val="none"/>
      </font>
    </dxf>
  </rfmt>
  <rfmt sheetId="1" sqref="E62:E66" start="0" length="2147483647">
    <dxf>
      <font>
        <b val="0"/>
      </font>
    </dxf>
  </rfmt>
  <rfmt sheetId="1" sqref="E62" start="0" length="0">
    <dxf>
      <font>
        <b/>
        <sz val="9"/>
        <color rgb="FF000000"/>
        <name val="Times New Roman"/>
        <scheme val="none"/>
      </font>
    </dxf>
  </rfmt>
  <rfmt sheetId="1" sqref="E63" start="0" length="0">
    <dxf>
      <font>
        <b/>
        <sz val="9"/>
        <color rgb="FF000000"/>
        <name val="Times New Roman"/>
        <scheme val="none"/>
      </font>
    </dxf>
  </rfmt>
  <rfmt sheetId="1" sqref="E64" start="0" length="0">
    <dxf>
      <font>
        <b/>
        <sz val="9"/>
        <color rgb="FF000000"/>
        <name val="Times New Roman"/>
        <scheme val="none"/>
      </font>
    </dxf>
  </rfmt>
  <rfmt sheetId="1" sqref="E65" start="0" length="0">
    <dxf>
      <font>
        <b/>
        <sz val="9"/>
        <color rgb="FF000000"/>
        <name val="Times New Roman"/>
        <scheme val="none"/>
      </font>
    </dxf>
  </rfmt>
  <rcc rId="80" sId="1">
    <oc r="E68">
      <v>0</v>
    </oc>
    <nc r="E68" t="inlineStr">
      <is>
        <t>-</t>
      </is>
    </nc>
  </rcc>
  <rcft rId="64" sheetId="1"/>
  <rfmt sheetId="1" sqref="E69" start="0" length="2147483647">
    <dxf>
      <font>
        <b val="0"/>
      </font>
    </dxf>
  </rfmt>
  <rfmt sheetId="1" sqref="E69" start="0" length="0">
    <dxf>
      <font>
        <b/>
        <sz val="9"/>
        <color rgb="FF000000"/>
        <name val="Times New Roman"/>
        <scheme val="none"/>
      </font>
    </dxf>
  </rfmt>
  <rfmt sheetId="1" sqref="E70:E71" start="0" length="2147483647">
    <dxf>
      <font>
        <b val="0"/>
      </font>
    </dxf>
  </rfmt>
  <rfmt sheetId="1" sqref="E71" start="0" length="0">
    <dxf>
      <font>
        <b/>
        <sz val="9"/>
        <color rgb="FF000000"/>
        <name val="Times New Roman"/>
        <scheme val="none"/>
      </font>
    </dxf>
  </rfmt>
  <rfmt sheetId="1" sqref="E73:E75" start="0" length="2147483647">
    <dxf>
      <font>
        <b val="0"/>
      </font>
    </dxf>
  </rfmt>
  <rfmt sheetId="1" sqref="E73" start="0" length="0">
    <dxf>
      <font>
        <b/>
        <sz val="9"/>
        <color rgb="FF000000"/>
        <name val="Times New Roman"/>
        <scheme val="none"/>
      </font>
    </dxf>
  </rfmt>
  <rfmt sheetId="1" sqref="E75" start="0" length="0">
    <dxf>
      <font>
        <b/>
        <sz val="9"/>
        <color rgb="FF000000"/>
        <name val="Times New Roman"/>
        <scheme val="none"/>
      </font>
    </dxf>
  </rfmt>
  <rfmt sheetId="1" sqref="E77" start="0" length="2147483647">
    <dxf>
      <font>
        <b val="0"/>
      </font>
    </dxf>
  </rfmt>
  <rfmt sheetId="1" sqref="E77" start="0" length="0">
    <dxf>
      <font>
        <b/>
        <sz val="9"/>
        <color rgb="FF000000"/>
        <name val="Times New Roman"/>
        <scheme val="none"/>
      </font>
    </dxf>
  </rfmt>
  <rfmt sheetId="1" sqref="E79" start="0" length="2147483647">
    <dxf>
      <font>
        <b val="0"/>
      </font>
    </dxf>
  </rfmt>
  <rfmt sheetId="1" sqref="E79" start="0" length="0">
    <dxf>
      <font>
        <b/>
        <sz val="9"/>
        <color rgb="FF000000"/>
        <name val="Times New Roman"/>
        <scheme val="none"/>
      </font>
    </dxf>
  </rfmt>
  <rfmt sheetId="1" sqref="E80:E81" start="0" length="2147483647">
    <dxf>
      <font>
        <b val="0"/>
      </font>
    </dxf>
  </rfmt>
  <rfmt sheetId="1" sqref="E80" start="0" length="0">
    <dxf>
      <font>
        <b/>
        <sz val="9"/>
        <color rgb="FF000000"/>
        <name val="Times New Roman"/>
        <scheme val="none"/>
      </font>
    </dxf>
  </rfmt>
  <rfmt sheetId="1" sqref="E81" start="0" length="0">
    <dxf>
      <font>
        <b/>
        <sz val="9"/>
        <color rgb="FF000000"/>
        <name val="Times New Roman"/>
        <scheme val="none"/>
      </font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" sId="3" numFmtId="4">
    <oc r="F34">
      <v>31767932.100000001</v>
    </oc>
    <nc r="F34">
      <v>31767.9</v>
    </nc>
  </rcc>
  <rfmt sheetId="3" sqref="F3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" ua="1" sId="3">
    <nc r="F34">
      <v>31767932.100000001</v>
    </nc>
  </rcc>
  <rcft rId="405" ua="1" sheetId="3"/>
  <rcc rId="407" sId="3" odxf="1" dxf="1">
    <nc r="L34">
      <f>SUM(L35:L36)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08" sId="3" odxf="1" dxf="1" numFmtId="4">
    <nc r="L35">
      <v>14837.5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09" sId="3" odxf="1" dxf="1" numFmtId="4">
    <nc r="L36">
      <v>16930.400000000001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0" sId="3" odxf="1" dxf="1">
    <nc r="L37">
      <f>SUM(L38:L46)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1" sId="3" odxf="1" dxf="1" numFmtId="4">
    <nc r="L38">
      <v>2295243.4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2" sId="3" odxf="1" dxf="1" numFmtId="4">
    <nc r="L39">
      <v>4647981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3" sId="3" odxf="1" dxf="1" numFmtId="4">
    <nc r="L40">
      <v>569679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4" sId="3" odxf="1" dxf="1" numFmtId="4">
    <nc r="L41">
      <v>713613.9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5" sId="3" odxf="1" dxf="1" numFmtId="4">
    <nc r="L42">
      <v>39123.699999999997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6" sId="3" odxf="1" dxf="1" numFmtId="4">
    <nc r="L43">
      <v>31333.9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7" sId="3" odxf="1" dxf="1" numFmtId="4">
    <nc r="L44">
      <v>57986.6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8" sId="3" odxf="1" dxf="1" numFmtId="4">
    <nc r="L45">
      <v>19366.099999999999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19" sId="3" odxf="1" dxf="1" numFmtId="4">
    <nc r="L46">
      <v>183642.2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0" sId="3" odxf="1" dxf="1">
    <nc r="L47">
      <f>SUM(L48:L49)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1" sId="3" odxf="1" dxf="1" numFmtId="4">
    <nc r="L48">
      <v>879741.1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2" sId="3" odxf="1" dxf="1" numFmtId="4">
    <nc r="L49">
      <v>60677.8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3" sId="3" odxf="1" dxf="1">
    <nc r="L50">
      <f>SUM(L51:L57)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4" sId="3" odxf="1" dxf="1" numFmtId="4">
    <nc r="L51">
      <v>567348.1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5" sId="3" odxf="1" dxf="1" numFmtId="4">
    <nc r="L52">
      <v>162258.70000000001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6" sId="3" odxf="1" dxf="1" numFmtId="4">
    <nc r="L53">
      <v>10224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7" sId="3" odxf="1" dxf="1" numFmtId="4">
    <nc r="L54">
      <v>10385.6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8" sId="3" odxf="1" dxf="1" numFmtId="4">
    <nc r="L55">
      <v>44916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29" sId="3" odxf="1" dxf="1" numFmtId="4">
    <nc r="L56">
      <v>43998.1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0" sId="3" odxf="1" dxf="1" numFmtId="4">
    <nc r="L57">
      <v>221392.3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1" sId="3" odxf="1" dxf="1">
    <nc r="L58">
      <f>SUM(L59:L63)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2" sId="3" odxf="1" dxf="1" numFmtId="4">
    <nc r="L59">
      <v>25633.599999999999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3" sId="3" odxf="1" dxf="1" numFmtId="4">
    <nc r="L60">
      <v>492481.7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4" sId="3" odxf="1" dxf="1" numFmtId="4">
    <nc r="L61">
      <v>5026501.4000000004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5" sId="3" odxf="1" dxf="1" numFmtId="4">
    <nc r="L62">
      <v>496761.4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6" sId="3" odxf="1" dxf="1" numFmtId="4">
    <nc r="L63">
      <v>24319.5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7" sId="3" odxf="1" dxf="1">
    <nc r="L64">
      <f>SUM(L65:L68)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8" sId="3" odxf="1" dxf="1" numFmtId="4">
    <nc r="L65">
      <v>37402.300000000003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39" sId="3" odxf="1" dxf="1" numFmtId="4">
    <nc r="L66">
      <v>57708.6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0" sId="3" odxf="1" dxf="1" numFmtId="4">
    <nc r="L67">
      <v>301074.8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1" sId="3" odxf="1" dxf="1" numFmtId="4">
    <nc r="L68">
      <v>20702.099999999999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2" sId="3" odxf="1" dxf="1">
    <nc r="L69">
      <f>SUM(L70:L72)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3" sId="3" odxf="1" dxf="1" numFmtId="4">
    <nc r="L70">
      <v>28776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4" sId="3" odxf="1" dxf="1" numFmtId="4">
    <nc r="L71">
      <v>37670.1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5" sId="3" odxf="1" dxf="1" numFmtId="4">
    <nc r="L72">
      <v>158.1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6" sId="3" odxf="1" dxf="1">
    <nc r="L73">
      <f>SUM(L74)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7" sId="3" odxf="1" dxf="1" numFmtId="4">
    <nc r="L74">
      <v>104587.7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8" sId="3" odxf="1" dxf="1">
    <nc r="L75">
      <f>SUM(L76:L77)</f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b/>
        <sz val="9"/>
        <color theme="1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49" sId="3" odxf="1" dxf="1" numFmtId="4">
    <nc r="L76">
      <v>0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0" sId="3" odxf="1" dxf="1" numFmtId="4">
    <nc r="L77">
      <v>0</v>
    </nc>
    <odxf>
      <font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m rId="451" sheetId="3" source="L34:L36" destination="F34:F36" sourceSheetId="3">
    <undo index="1" exp="ref" v="1" dr="F34" r="G34" sId="3"/>
    <undo index="1" exp="ref" v="1" dr="F36" r="G36" sId="3"/>
    <undo index="1" exp="ref" v="1" dr="F35" r="G35" sId="3"/>
    <undo index="5" exp="ref" dr="F34" r="F4" sId="3"/>
    <rcc rId="0" sId="3" dxf="1" numFmtId="4">
      <nc r="F34">
        <v>31767932.100000001</v>
      </nc>
      <ndxf>
        <font>
          <sz val="11"/>
          <color theme="1"/>
          <name val="Calibri"/>
          <scheme val="minor"/>
        </font>
        <numFmt numFmtId="166" formatCode="0.0"/>
      </ndxf>
    </rcc>
    <rcc rId="0" sId="3" dxf="1" numFmtId="4">
      <nc r="F35">
        <v>14837495.439999999</v>
      </nc>
      <ndxf>
        <font>
          <sz val="11"/>
          <color theme="1"/>
          <name val="Calibri"/>
          <scheme val="minor"/>
        </font>
        <numFmt numFmtId="166" formatCode="0.0"/>
      </ndxf>
    </rcc>
    <rcc rId="0" sId="3" dxf="1" numFmtId="4">
      <nc r="F36">
        <v>16930436.66</v>
      </nc>
      <ndxf>
        <font>
          <sz val="11"/>
          <color theme="1"/>
          <name val="Calibri"/>
          <scheme val="minor"/>
        </font>
        <numFmt numFmtId="166" formatCode="0.0"/>
      </ndxf>
    </rcc>
  </rm>
  <rcft rId="405" sheetId="3"/>
  <rm rId="452" sheetId="3" source="F35:F36" destination="F36:F37" sourceSheetId="3">
    <undo index="1" exp="ref" v="1" dr="F37" r="G37" sId="3"/>
    <undo index="6" exp="ref" dr="F37" r="F4" sId="3"/>
    <rcc rId="0" sId="3" dxf="1" numFmtId="4">
      <nc r="F37">
        <v>8557969785.0900002</v>
      </nc>
      <ndxf>
        <font>
          <sz val="11"/>
          <color theme="1"/>
          <name val="Calibri"/>
          <scheme val="minor"/>
        </font>
        <numFmt numFmtId="166" formatCode="0.0"/>
      </ndxf>
    </rcc>
  </rm>
  <rcc rId="453" sId="3">
    <nc r="F35">
      <v>0</v>
    </nc>
  </rcc>
  <rfmt sheetId="3" sqref="F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454" sId="3">
    <oc r="G34">
      <f>D34/#REF!</f>
    </oc>
    <nc r="G34">
      <f>D34/#REF!</f>
    </nc>
  </rcc>
  <rcc rId="455" sId="3" odxf="1" dxf="1" numFmtId="4">
    <oc r="F38">
      <v>2295243404.9000001</v>
    </oc>
    <nc r="F38">
      <f>SUM(F39:F47)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6" sId="3" odxf="1" dxf="1" numFmtId="4">
    <oc r="F39">
      <v>4647981011.3199997</v>
    </oc>
    <nc r="F39">
      <v>2295243.4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7" sId="3" odxf="1" dxf="1" numFmtId="4">
    <oc r="F40">
      <v>569679028.41999996</v>
    </oc>
    <nc r="F40">
      <v>4647981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8" sId="3" odxf="1" dxf="1" numFmtId="4">
    <oc r="F41">
      <v>713613870.99000001</v>
    </oc>
    <nc r="F41">
      <v>569679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59" sId="3" odxf="1" dxf="1" numFmtId="4">
    <oc r="F42">
      <v>39123698.689999998</v>
    </oc>
    <nc r="F42">
      <v>713613.9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0" sId="3" odxf="1" dxf="1" numFmtId="4">
    <oc r="F43">
      <v>31333858.920000002</v>
    </oc>
    <nc r="F43">
      <v>39123.699999999997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1" sId="3" odxf="1" dxf="1" numFmtId="4">
    <oc r="F44">
      <v>57986558.299999997</v>
    </oc>
    <nc r="F44">
      <v>31333.9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2" sId="3" odxf="1" dxf="1" numFmtId="4">
    <oc r="F45">
      <v>19366100</v>
    </oc>
    <nc r="F45">
      <v>57986.6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3" sId="3" odxf="1" dxf="1" numFmtId="4">
    <oc r="F46">
      <v>183642253.55000001</v>
    </oc>
    <nc r="F46">
      <v>19366.099999999999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4" sId="3" odxf="1" dxf="1" numFmtId="4">
    <oc r="F47">
      <v>940418926.65999997</v>
    </oc>
    <nc r="F47">
      <v>183642.2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5" sId="3" odxf="1" dxf="1" numFmtId="4">
    <oc r="F48">
      <v>879741106.39999998</v>
    </oc>
    <nc r="F48">
      <f>SUM(F49:F50)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6" sId="3" odxf="1" dxf="1" numFmtId="4">
    <oc r="F49">
      <v>60677820.259999998</v>
    </oc>
    <nc r="F49">
      <v>879741.1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7" sId="3" odxf="1" dxf="1" numFmtId="4">
    <oc r="F50">
      <v>1060522768.36</v>
    </oc>
    <nc r="F50">
      <v>60677.8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8" sId="3" odxf="1" dxf="1" numFmtId="4">
    <oc r="F51">
      <v>567348089.45000005</v>
    </oc>
    <nc r="F51">
      <f>SUM(F52:F58)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69" sId="3" odxf="1" dxf="1" numFmtId="4">
    <oc r="F52">
      <v>162258694.75</v>
    </oc>
    <nc r="F52">
      <v>567348.1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0" sId="3" odxf="1" dxf="1" numFmtId="4">
    <oc r="F53">
      <v>10224040.880000001</v>
    </oc>
    <nc r="F53">
      <v>162258.70000000001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1" sId="3" odxf="1" dxf="1" numFmtId="4">
    <oc r="F54">
      <v>10385584.66</v>
    </oc>
    <nc r="F54">
      <v>10224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2" sId="3" odxf="1" dxf="1" numFmtId="4">
    <oc r="F55">
      <v>44915958.189999998</v>
    </oc>
    <nc r="F55">
      <v>10385.6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3" sId="3" odxf="1" dxf="1" numFmtId="4">
    <oc r="F56">
      <v>43998100</v>
    </oc>
    <nc r="F56">
      <v>44916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4" sId="3" odxf="1" dxf="1" numFmtId="4">
    <oc r="F57">
      <v>221392300.43000001</v>
    </oc>
    <nc r="F57">
      <v>43998.1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5" sId="3" odxf="1" dxf="1" numFmtId="4">
    <oc r="F58">
      <v>6065697616.5799999</v>
    </oc>
    <nc r="F58">
      <v>221392.3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6" sId="3" odxf="1" dxf="1" numFmtId="4">
    <oc r="F59">
      <v>25633596.899999999</v>
    </oc>
    <nc r="F59">
      <f>SUM(F60:F64)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7" sId="3" odxf="1" dxf="1" numFmtId="4">
    <oc r="F60">
      <v>492481734.33999997</v>
    </oc>
    <nc r="F60">
      <v>25633.599999999999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8" sId="3" odxf="1" dxf="1" numFmtId="4">
    <oc r="F61">
      <v>5026501350.7299995</v>
    </oc>
    <nc r="F61">
      <v>492481.7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79" sId="3" odxf="1" dxf="1" numFmtId="4">
    <oc r="F62">
      <v>496761428.04000002</v>
    </oc>
    <nc r="F62">
      <v>5026501.4000000004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0" sId="3" odxf="1" dxf="1" numFmtId="4">
    <oc r="F63">
      <v>24319506.57</v>
    </oc>
    <nc r="F63">
      <v>496761.4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1" sId="3" odxf="1" dxf="1" numFmtId="4">
    <oc r="F64">
      <v>416887791.41000003</v>
    </oc>
    <nc r="F64">
      <v>24319.5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2" sId="3" odxf="1" dxf="1" numFmtId="4">
    <oc r="F65">
      <v>37402281.670000002</v>
    </oc>
    <nc r="F65">
      <f>SUM(F66:F69)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3" sId="3" odxf="1" dxf="1" numFmtId="4">
    <oc r="F66">
      <v>57708599.280000001</v>
    </oc>
    <nc r="F66">
      <v>37402.300000000003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4" sId="3" odxf="1" dxf="1" numFmtId="4">
    <oc r="F67">
      <v>301074758.07999998</v>
    </oc>
    <nc r="F67">
      <v>57708.6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5" sId="3" odxf="1" dxf="1" numFmtId="4">
    <oc r="F68">
      <v>20702152.379999999</v>
    </oc>
    <nc r="F68">
      <v>301074.8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6" sId="3" odxf="1" dxf="1" numFmtId="4">
    <oc r="F69">
      <v>66604206.700000003</v>
    </oc>
    <nc r="F69">
      <v>20702.099999999999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7" sId="3" odxf="1" dxf="1" numFmtId="4">
    <oc r="F70">
      <v>28776027.02</v>
    </oc>
    <nc r="F70">
      <f>SUM(F71:F73)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8" sId="3" odxf="1" dxf="1" numFmtId="4">
    <oc r="F71">
      <v>37670079.68</v>
    </oc>
    <nc r="F71">
      <v>28776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89" sId="3" odxf="1" dxf="1" numFmtId="4">
    <oc r="F72">
      <v>158100</v>
    </oc>
    <nc r="F72">
      <v>37670.1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0" sId="3" odxf="1" dxf="1" numFmtId="4">
    <oc r="F73">
      <v>104587718.12</v>
    </oc>
    <nc r="F73">
      <v>158.1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1" sId="3" odxf="1" dxf="1" numFmtId="4">
    <oc r="F74">
      <v>104587718.12</v>
    </oc>
    <nc r="F74">
      <f>SUM(F75)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2" sId="3" odxf="1" dxf="1" numFmtId="4">
    <oc r="F75">
      <v>0</v>
    </oc>
    <nc r="F75">
      <v>104587.7</v>
    </nc>
    <odxf>
      <font/>
      <numFmt numFmtId="166" formatCode="0.0"/>
      <alignment horizontal="general" vertical="top" wrapText="0" readingOrder="0"/>
      <border outline="0">
        <right/>
        <bottom/>
      </border>
    </odxf>
    <n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cc rId="493" sId="3" odxf="1" dxf="1" numFmtId="4">
    <oc r="F76">
      <v>0</v>
    </oc>
    <nc r="F76">
      <f>SUM(F77:F78)</f>
    </nc>
    <odxf>
      <font>
        <b val="0"/>
      </font>
      <numFmt numFmtId="166" formatCode="0.0"/>
      <alignment horizontal="general" vertical="top" wrapText="0" readingOrder="0"/>
      <border outline="0">
        <right/>
        <bottom/>
      </border>
    </odxf>
    <ndxf>
      <font>
        <b/>
        <sz val="9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ndxf>
  </rcc>
  <rfmt sheetId="3" sqref="F77" start="0" length="0">
    <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dxf>
  </rfmt>
  <rfmt sheetId="3" sqref="F78" start="0" length="0">
    <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dxf>
  </rfmt>
  <rfmt sheetId="3" sqref="F79" start="0" length="0">
    <dxf>
      <font>
        <sz val="9"/>
        <color rgb="FF000000"/>
        <name val="Times New Roman"/>
        <scheme val="none"/>
      </font>
      <numFmt numFmtId="164" formatCode="#,##0.0"/>
      <alignment horizontal="right" vertical="center" wrapText="1" readingOrder="0"/>
      <border outline="0">
        <right style="medium">
          <color rgb="FFA6A6A6"/>
        </right>
        <bottom style="medium">
          <color rgb="FFA6A6A6"/>
        </bottom>
      </border>
    </dxf>
  </rfmt>
  <rrc rId="494" sId="3" ref="L1:L1048576" action="deleteCol">
    <undo index="0" exp="area" ref3D="1" dr="$A$3:$XFD$3" dn="Заголовки_для_печати" sId="3"/>
    <undo index="0" exp="area" ref3D="1" dr="$A$3:$XFD$3" dn="Z_B0FE0F64_031E_4424_9BFF_D3F52ABFB89B_.wvu.PrintTitles" sId="3"/>
    <undo index="0" exp="area" ref3D="1" dr="$A$3:$XFD$3" dn="Z_FF4E70D3_BA11_44DD_97C7_DF286C61BE9A_.wvu.PrintTitles" sId="3"/>
    <rfmt sheetId="3" xfDxf="1" sqref="L1:L1048576" start="0" length="0"/>
    <rcc rId="0" sId="3" dxf="1">
      <nc r="L37">
        <f>SUM(L38:L46)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38">
        <v>2295243.4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39">
        <v>4647981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0">
        <v>569679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1">
        <v>713613.9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2">
        <v>39123.699999999997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3">
        <v>31333.9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4">
        <v>57986.6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5">
        <v>19366.099999999999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6">
        <v>183642.2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47">
        <f>SUM(L48:L49)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8">
        <v>879741.1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49">
        <v>60677.8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50">
        <f>SUM(L51:L57)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1">
        <v>567348.1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2">
        <v>162258.70000000001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3">
        <v>10224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4">
        <v>10385.6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5">
        <v>44916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6">
        <v>43998.1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7">
        <v>221392.3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58">
        <f>SUM(L59:L63)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59">
        <v>25633.599999999999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0">
        <v>492481.7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1">
        <v>5026501.4000000004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2">
        <v>496761.4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3">
        <v>24319.5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64">
        <f>SUM(L65:L68)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5">
        <v>37402.300000000003</v>
      </nc>
      <ndxf>
        <font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6">
        <v>57708.6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7">
        <v>301074.8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68">
        <v>20702.099999999999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69">
        <f>SUM(L70:L72)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0">
        <v>28776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1">
        <v>37670.1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2">
        <v>158.1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73">
        <f>SUM(L74)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4">
        <v>104587.7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>
      <nc r="L75">
        <f>SUM(L76:L77)</f>
      </nc>
      <ndxf>
        <font>
          <b/>
          <sz val="9"/>
          <color theme="1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6">
        <v>0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  <rcc rId="0" sId="3" dxf="1" numFmtId="4">
      <nc r="L77">
        <v>0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ndxf>
    </rcc>
  </rrc>
  <rcc rId="495" sId="3">
    <oc r="F4">
      <f>SUM(F5,F14,F16,F21,F29,#REF!,#REF!,F47,F50,F58,F64,F69,F73,F75)</f>
    </oc>
    <nc r="F4">
      <f>SUM(F5,F14,F16,F21,F29,F34,F38,F48,F51,F59,F65,F70,F74,F76)</f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3:A79" start="0" length="0">
    <dxf>
      <border>
        <left style="thin">
          <color indexed="64"/>
        </left>
      </border>
    </dxf>
  </rfmt>
  <rfmt sheetId="3" sqref="A3:G3" start="0" length="0">
    <dxf>
      <border>
        <top style="thin">
          <color indexed="64"/>
        </top>
      </border>
    </dxf>
  </rfmt>
  <rfmt sheetId="3" sqref="G3:G79" start="0" length="0">
    <dxf>
      <border>
        <right style="thin">
          <color indexed="64"/>
        </right>
      </border>
    </dxf>
  </rfmt>
  <rfmt sheetId="3" sqref="A79:G79" start="0" length="0">
    <dxf>
      <border>
        <bottom style="thin">
          <color indexed="64"/>
        </bottom>
      </border>
    </dxf>
  </rfmt>
  <rfmt sheetId="3" sqref="A3:G7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" sId="3">
    <oc r="G5">
      <f>D5/F5</f>
    </oc>
    <nc r="G5">
      <f>D5/F5</f>
    </nc>
  </rcc>
  <rcc rId="499" sId="3">
    <oc r="G6">
      <f>D6/F6</f>
    </oc>
    <nc r="G6">
      <f>D6/F6</f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75" start="0" length="2147483647">
    <dxf>
      <font>
        <b val="0"/>
      </font>
    </dxf>
  </rfmt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="1" sqref="K5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6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7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8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9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500" sId="2" odxf="1" s="1" dxf="1" numFmtId="4">
    <nc r="K10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1" sId="2" odxf="1" s="1" dxf="1" numFmtId="4">
    <nc r="K11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2" sId="2" odxf="1" s="1" dxf="1" numFmtId="4">
    <nc r="K12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3" sId="2" odxf="1" s="1" dxf="1" numFmtId="4">
    <nc r="K13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cc rId="504" sId="2" odxf="1" s="1" dxf="1" numFmtId="4">
    <nc r="K14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2" s="1" sqref="K15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6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7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8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19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0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1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2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3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4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5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6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7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8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29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30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2" s="1" sqref="K31" start="0" length="0">
    <dxf>
      <font>
        <b/>
        <sz val="10"/>
        <color rgb="FF000000"/>
        <name val="Arial CYR"/>
        <scheme val="none"/>
      </font>
      <numFmt numFmtId="4" formatCode="#,##0.00"/>
      <fill>
        <patternFill patternType="solid">
          <bgColor rgb="FFCCFFFF"/>
        </patternFill>
      </fill>
      <alignment horizontal="right" vertical="top" shrinkToFi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m rId="505" sheetId="2" source="K15:K31" destination="K10:K26" sourceSheetId="2">
    <rcc rId="0" sId="2" s="1" dxf="1" numFmtId="4">
      <nc r="K10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1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2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3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2" s="1" dxf="1" numFmtId="4">
      <nc r="K14">
        <v>0</v>
      </nc>
      <ndxf>
        <font>
          <b/>
          <sz val="10"/>
          <color rgb="FF000000"/>
          <name val="Arial CYR"/>
          <scheme val="none"/>
        </font>
        <numFmt numFmtId="4" formatCode="#,##0.00"/>
        <fill>
          <patternFill patternType="solid">
            <bgColor rgb="FFCCFFFF"/>
          </patternFill>
        </fill>
        <alignment horizontal="right" vertical="top" shrinkToFi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</rm>
  <rm rId="506" sheetId="2" source="K10:K26" destination="K11:K27" sourceSheetId="2"/>
  <rfmt sheetId="2" s="1" sqref="K5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6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7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8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9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1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2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3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4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5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6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7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8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19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0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1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2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3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4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5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6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fmt sheetId="2" s="1" sqref="K27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shrinkToFit="0" readingOrder="0"/>
      <border outline="0">
        <left/>
        <right/>
        <top/>
        <bottom/>
      </border>
    </dxf>
  </rfmt>
  <rcv guid="{FF4E70D3-BA11-44DD-97C7-DF286C61BE9A}" action="delete"/>
  <rdn rId="0" localSheetId="1" customView="1" name="Z_FF4E70D3_BA11_44DD_97C7_DF286C61BE9A_.wvu.PrintTitles" hidden="1" oldHidden="1">
    <formula>В3!$5:$5</formula>
    <oldFormula>В3!$5:$5</oldFormula>
  </rdn>
  <rdn rId="0" localSheetId="3" customView="1" name="Z_FF4E70D3_BA11_44DD_97C7_DF286C61BE9A_.wvu.PrintTitles" hidden="1" oldHidden="1">
    <formula>В5!$3:$3</formula>
    <oldFormula>В5!$3:$3</oldFormula>
  </rdn>
  <rcv guid="{FF4E70D3-BA11-44DD-97C7-DF286C61BE9A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" sId="2" numFmtId="14">
    <nc r="E29">
      <v>0</v>
    </nc>
  </rcc>
  <rcc rId="510" sId="2" numFmtId="14">
    <nc r="G29">
      <v>0</v>
    </nc>
  </rcc>
  <rfmt sheetId="1" sqref="G40" start="0" length="2147483647">
    <dxf>
      <font>
        <b/>
      </font>
    </dxf>
  </rfmt>
  <rfmt sheetId="1" sqref="G50" start="0" length="2147483647">
    <dxf>
      <font>
        <b/>
      </font>
    </dxf>
  </rfmt>
  <rfmt sheetId="1" sqref="G53" start="0" length="2147483647">
    <dxf>
      <font>
        <b/>
      </font>
    </dxf>
  </rfmt>
  <rfmt sheetId="1" sqref="G61" start="0" length="2147483647">
    <dxf>
      <font>
        <b/>
      </font>
    </dxf>
  </rfmt>
  <rfmt sheetId="1" sqref="G67" start="0" length="2147483647">
    <dxf>
      <font>
        <b/>
      </font>
    </dxf>
  </rfmt>
  <rfmt sheetId="1" sqref="G71" start="0" length="2147483647">
    <dxf>
      <font>
        <b/>
      </font>
    </dxf>
  </rfmt>
  <rfmt sheetId="1" sqref="G75" start="0" length="2147483647">
    <dxf>
      <font>
        <b/>
      </font>
    </dxf>
  </rfmt>
  <rfmt sheetId="1" sqref="G77" start="0" length="2147483647">
    <dxf>
      <font>
        <b/>
      </font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3" odxf="1" dxf="1">
    <oc r="I5" t="inlineStr">
      <is>
        <t>0100</t>
      </is>
    </oc>
    <nc r="I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2" sId="3" odxf="1" dxf="1">
    <oc r="J5">
      <v>1170008376.2</v>
    </oc>
    <nc r="J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3" sId="3" odxf="1" dxf="1">
    <oc r="I6" t="inlineStr">
      <is>
        <t>0103</t>
      </is>
    </oc>
    <nc r="I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4" sId="3" odxf="1" dxf="1">
    <oc r="J6">
      <v>51654072.770000003</v>
    </oc>
    <nc r="J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5" sId="3" odxf="1" dxf="1">
    <oc r="I7" t="inlineStr">
      <is>
        <t>0104</t>
      </is>
    </oc>
    <nc r="I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6" sId="3" odxf="1" dxf="1">
    <oc r="J7">
      <v>489501537.02999997</v>
    </oc>
    <nc r="J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7" sId="3" odxf="1" dxf="1">
    <oc r="I8" t="inlineStr">
      <is>
        <t>0105</t>
      </is>
    </oc>
    <nc r="I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18" sId="3" odxf="1" dxf="1">
    <oc r="J8">
      <v>58501851.549999997</v>
    </oc>
    <nc r="J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19" sId="3" odxf="1" dxf="1">
    <oc r="I9" t="inlineStr">
      <is>
        <t>0106</t>
      </is>
    </oc>
    <nc r="I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0" sId="3" odxf="1" dxf="1">
    <oc r="J9">
      <v>131044037.37</v>
    </oc>
    <nc r="J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1" sId="3" odxf="1" dxf="1">
    <oc r="I10" t="inlineStr">
      <is>
        <t>0107</t>
      </is>
    </oc>
    <nc r="I1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2" sId="3" odxf="1" dxf="1">
    <oc r="J10">
      <v>13111423.98</v>
    </oc>
    <nc r="J1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3" sId="3" odxf="1" dxf="1">
    <oc r="I11" t="inlineStr">
      <is>
        <t>0111</t>
      </is>
    </oc>
    <nc r="I1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4" sId="3" odxf="1" dxf="1">
    <oc r="J11">
      <v>0</v>
    </oc>
    <nc r="J1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5" sId="3" odxf="1" dxf="1">
    <oc r="I12" t="inlineStr">
      <is>
        <t>0112</t>
      </is>
    </oc>
    <nc r="I1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6" sId="3" odxf="1" dxf="1">
    <oc r="J12">
      <v>225000</v>
    </oc>
    <nc r="J1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7" sId="3" odxf="1" dxf="1">
    <oc r="I13" t="inlineStr">
      <is>
        <t>0113</t>
      </is>
    </oc>
    <nc r="I1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28" sId="3" odxf="1" dxf="1">
    <oc r="J13">
      <v>425970453.5</v>
    </oc>
    <nc r="J1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29" sId="3" odxf="1" dxf="1">
    <oc r="I14" t="inlineStr">
      <is>
        <t>0200</t>
      </is>
    </oc>
    <nc r="I1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0" sId="3" odxf="1" dxf="1">
    <oc r="J14">
      <v>12386354.880000001</v>
    </oc>
    <nc r="J1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1" sId="3" odxf="1" dxf="1">
    <oc r="I15" t="inlineStr">
      <is>
        <t>0203</t>
      </is>
    </oc>
    <nc r="I1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2" sId="3" odxf="1" dxf="1">
    <oc r="J15">
      <v>12386354.880000001</v>
    </oc>
    <nc r="J1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3" sId="3" odxf="1" dxf="1">
    <oc r="I16" t="inlineStr">
      <is>
        <t>0300</t>
      </is>
    </oc>
    <nc r="I1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4" sId="3" odxf="1" dxf="1">
    <oc r="J16">
      <v>335672699.36000001</v>
    </oc>
    <nc r="J1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5" sId="3" odxf="1" dxf="1">
    <oc r="I17" t="inlineStr">
      <is>
        <t>0304</t>
      </is>
    </oc>
    <nc r="I1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6" sId="3" odxf="1" dxf="1">
    <oc r="J17">
      <v>51119054.340000004</v>
    </oc>
    <nc r="J1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7" sId="3" odxf="1" dxf="1">
    <oc r="I18" t="inlineStr">
      <is>
        <t>0309</t>
      </is>
    </oc>
    <nc r="I1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38" sId="3" odxf="1" dxf="1">
    <oc r="J18">
      <v>129616909.02</v>
    </oc>
    <nc r="J1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39" sId="3" odxf="1" dxf="1">
    <oc r="I19" t="inlineStr">
      <is>
        <t>0310</t>
      </is>
    </oc>
    <nc r="I1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0" sId="3" odxf="1" dxf="1">
    <oc r="J19">
      <v>142662580.02000001</v>
    </oc>
    <nc r="J1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1" sId="3" odxf="1" dxf="1">
    <oc r="I20" t="inlineStr">
      <is>
        <t>0314</t>
      </is>
    </oc>
    <nc r="I2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2" sId="3" odxf="1" dxf="1">
    <oc r="J20">
      <v>12274155.98</v>
    </oc>
    <nc r="J2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3" sId="3" odxf="1" dxf="1">
    <oc r="I21" t="inlineStr">
      <is>
        <t>0400</t>
      </is>
    </oc>
    <nc r="I2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4" sId="3" odxf="1" dxf="1">
    <oc r="J21">
      <v>2953621295.79</v>
    </oc>
    <nc r="J2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5" sId="3" odxf="1" dxf="1">
    <oc r="I22" t="inlineStr">
      <is>
        <t>0401</t>
      </is>
    </oc>
    <nc r="I2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6" sId="3" odxf="1" dxf="1">
    <oc r="J22">
      <v>111931061.5</v>
    </oc>
    <nc r="J2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7" sId="3" odxf="1" dxf="1">
    <oc r="I23" t="inlineStr">
      <is>
        <t>0405</t>
      </is>
    </oc>
    <nc r="I2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48" sId="3" odxf="1" dxf="1">
    <oc r="J23">
      <v>1000579997.4299999</v>
    </oc>
    <nc r="J2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49" sId="3" odxf="1" dxf="1">
    <oc r="I24" t="inlineStr">
      <is>
        <t>0406</t>
      </is>
    </oc>
    <nc r="I2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0" sId="3" odxf="1" dxf="1">
    <oc r="J24">
      <v>13355630.380000001</v>
    </oc>
    <nc r="J2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1" sId="3" odxf="1" dxf="1">
    <oc r="I25" t="inlineStr">
      <is>
        <t>0407</t>
      </is>
    </oc>
    <nc r="I2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2" sId="3" odxf="1" dxf="1">
    <oc r="J25">
      <v>95910457.730000004</v>
    </oc>
    <nc r="J2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3" sId="3" odxf="1" dxf="1">
    <oc r="I26" t="inlineStr">
      <is>
        <t>0408</t>
      </is>
    </oc>
    <nc r="I2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4" sId="3" odxf="1" dxf="1">
    <oc r="J26">
      <v>120534892.43000001</v>
    </oc>
    <nc r="J2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5" sId="3" odxf="1" dxf="1">
    <oc r="I27" t="inlineStr">
      <is>
        <t>0409</t>
      </is>
    </oc>
    <nc r="I2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6" sId="3" odxf="1" dxf="1">
    <oc r="J27">
      <v>1371122131.6800001</v>
    </oc>
    <nc r="J2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7" sId="3" odxf="1" dxf="1">
    <oc r="I28" t="inlineStr">
      <is>
        <t>0412</t>
      </is>
    </oc>
    <nc r="I2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58" sId="3" odxf="1" dxf="1">
    <oc r="J28">
      <v>240187124.63999999</v>
    </oc>
    <nc r="J2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59" sId="3" odxf="1" dxf="1">
    <oc r="I29" t="inlineStr">
      <is>
        <t>0500</t>
      </is>
    </oc>
    <nc r="I2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0" sId="3" odxf="1" dxf="1">
    <oc r="J29">
      <v>747263352.12</v>
    </oc>
    <nc r="J2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1" sId="3" odxf="1" dxf="1">
    <oc r="I30" t="inlineStr">
      <is>
        <t>0501</t>
      </is>
    </oc>
    <nc r="I3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2" sId="3" odxf="1" dxf="1">
    <oc r="J30">
      <v>109234520.5</v>
    </oc>
    <nc r="J3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3" sId="3" odxf="1" dxf="1">
    <oc r="I31" t="inlineStr">
      <is>
        <t>0502</t>
      </is>
    </oc>
    <nc r="I3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4" sId="3" odxf="1" dxf="1">
    <oc r="J31">
      <v>226853691.25999999</v>
    </oc>
    <nc r="J3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5" sId="3" odxf="1" dxf="1">
    <oc r="I32" t="inlineStr">
      <is>
        <t>0503</t>
      </is>
    </oc>
    <nc r="I3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6" sId="3" odxf="1" dxf="1">
    <oc r="J32">
      <v>323774817.75999999</v>
    </oc>
    <nc r="J3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7" sId="3" odxf="1" dxf="1">
    <oc r="I33" t="inlineStr">
      <is>
        <t>0505</t>
      </is>
    </oc>
    <nc r="I3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68" sId="3" odxf="1" dxf="1">
    <oc r="J33">
      <v>87400322.599999994</v>
    </oc>
    <nc r="J3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69" sId="3" odxf="1" dxf="1">
    <oc r="I34" t="inlineStr">
      <is>
        <t>0600</t>
      </is>
    </oc>
    <nc r="I3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0" sId="3" odxf="1" dxf="1">
    <oc r="J34">
      <v>31767932.100000001</v>
    </oc>
    <nc r="J3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1" sId="3" odxf="1" dxf="1">
    <oc r="I35" t="inlineStr">
      <is>
        <t>0603</t>
      </is>
    </oc>
    <nc r="I3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2" sId="3" odxf="1" dxf="1">
    <oc r="J35">
      <v>14837495.439999999</v>
    </oc>
    <nc r="J3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3" sId="3" odxf="1" dxf="1">
    <oc r="I36" t="inlineStr">
      <is>
        <t>0605</t>
      </is>
    </oc>
    <nc r="I3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4" sId="3" odxf="1" dxf="1">
    <oc r="J36">
      <v>16930436.66</v>
    </oc>
    <nc r="J3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5" sId="3" odxf="1" dxf="1">
    <oc r="I37" t="inlineStr">
      <is>
        <t>0700</t>
      </is>
    </oc>
    <nc r="I3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6" sId="3" odxf="1" dxf="1">
    <oc r="J37">
      <v>8557969785.0900002</v>
    </oc>
    <nc r="J3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7" sId="3" odxf="1" dxf="1">
    <oc r="I38" t="inlineStr">
      <is>
        <t>0701</t>
      </is>
    </oc>
    <nc r="I3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78" sId="3" odxf="1" dxf="1">
    <oc r="J38">
      <v>2295243404.9000001</v>
    </oc>
    <nc r="J3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79" sId="3" odxf="1" dxf="1">
    <oc r="I39" t="inlineStr">
      <is>
        <t>0702</t>
      </is>
    </oc>
    <nc r="I3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0" sId="3" odxf="1" dxf="1">
    <oc r="J39">
      <v>4647981011.3199997</v>
    </oc>
    <nc r="J3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1" sId="3" odxf="1" dxf="1">
    <oc r="I40" t="inlineStr">
      <is>
        <t>0703</t>
      </is>
    </oc>
    <nc r="I4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2" sId="3" odxf="1" dxf="1">
    <oc r="J40">
      <v>569679028.41999996</v>
    </oc>
    <nc r="J4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3" sId="3" odxf="1" dxf="1">
    <oc r="I41" t="inlineStr">
      <is>
        <t>0704</t>
      </is>
    </oc>
    <nc r="I4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4" sId="3" odxf="1" dxf="1">
    <oc r="J41">
      <v>713613870.99000001</v>
    </oc>
    <nc r="J4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5" sId="3" odxf="1" dxf="1">
    <oc r="I42" t="inlineStr">
      <is>
        <t>0705</t>
      </is>
    </oc>
    <nc r="I4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6" sId="3" odxf="1" dxf="1">
    <oc r="J42">
      <v>39123698.689999998</v>
    </oc>
    <nc r="J4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7" sId="3" odxf="1" dxf="1">
    <oc r="I43" t="inlineStr">
      <is>
        <t>0706</t>
      </is>
    </oc>
    <nc r="I4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88" sId="3" odxf="1" dxf="1">
    <oc r="J43">
      <v>31333858.920000002</v>
    </oc>
    <nc r="J4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89" sId="3" odxf="1" dxf="1">
    <oc r="I44" t="inlineStr">
      <is>
        <t>0707</t>
      </is>
    </oc>
    <nc r="I4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0" sId="3" odxf="1" dxf="1">
    <oc r="J44">
      <v>57986558.299999997</v>
    </oc>
    <nc r="J4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1" sId="3" odxf="1" dxf="1">
    <oc r="I45" t="inlineStr">
      <is>
        <t>0708</t>
      </is>
    </oc>
    <nc r="I4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2" sId="3" odxf="1" dxf="1">
    <oc r="J45">
      <v>19366100</v>
    </oc>
    <nc r="J4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3" sId="3" odxf="1" dxf="1">
    <oc r="I46" t="inlineStr">
      <is>
        <t>0709</t>
      </is>
    </oc>
    <nc r="I4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4" sId="3" odxf="1" dxf="1">
    <oc r="J46">
      <v>183642253.55000001</v>
    </oc>
    <nc r="J4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5" sId="3" odxf="1" dxf="1">
    <oc r="I47" t="inlineStr">
      <is>
        <t>0800</t>
      </is>
    </oc>
    <nc r="I4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6" sId="3" odxf="1" dxf="1">
    <oc r="J47">
      <v>940418926.65999997</v>
    </oc>
    <nc r="J4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7" sId="3" odxf="1" dxf="1">
    <oc r="I48" t="inlineStr">
      <is>
        <t>0801</t>
      </is>
    </oc>
    <nc r="I4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598" sId="3" odxf="1" dxf="1">
    <oc r="J48">
      <v>879741106.39999998</v>
    </oc>
    <nc r="J4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599" sId="3" odxf="1" dxf="1">
    <oc r="I49" t="inlineStr">
      <is>
        <t>0804</t>
      </is>
    </oc>
    <nc r="I4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0" sId="3" odxf="1" dxf="1">
    <oc r="J49">
      <v>60677820.259999998</v>
    </oc>
    <nc r="J4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1" sId="3" odxf="1" dxf="1">
    <oc r="I50" t="inlineStr">
      <is>
        <t>0900</t>
      </is>
    </oc>
    <nc r="I5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2" sId="3" odxf="1" dxf="1">
    <oc r="J50">
      <v>1060522768.36</v>
    </oc>
    <nc r="J5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3" sId="3" odxf="1" dxf="1">
    <oc r="I51" t="inlineStr">
      <is>
        <t>0901</t>
      </is>
    </oc>
    <nc r="I5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4" sId="3" odxf="1" dxf="1">
    <oc r="J51">
      <v>567348089.45000005</v>
    </oc>
    <nc r="J5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5" sId="3" odxf="1" dxf="1">
    <oc r="I52" t="inlineStr">
      <is>
        <t>0902</t>
      </is>
    </oc>
    <nc r="I5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6" sId="3" odxf="1" dxf="1">
    <oc r="J52">
      <v>162258694.75</v>
    </oc>
    <nc r="J5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7" sId="3" odxf="1" dxf="1">
    <oc r="I53" t="inlineStr">
      <is>
        <t>0903</t>
      </is>
    </oc>
    <nc r="I5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08" sId="3" odxf="1" dxf="1">
    <oc r="J53">
      <v>10224040.880000001</v>
    </oc>
    <nc r="J5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09" sId="3" odxf="1" dxf="1">
    <oc r="I54" t="inlineStr">
      <is>
        <t>0904</t>
      </is>
    </oc>
    <nc r="I5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0" sId="3" odxf="1" dxf="1">
    <oc r="J54">
      <v>10385584.66</v>
    </oc>
    <nc r="J5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1" sId="3" odxf="1" dxf="1">
    <oc r="I55" t="inlineStr">
      <is>
        <t>0905</t>
      </is>
    </oc>
    <nc r="I5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2" sId="3" odxf="1" dxf="1">
    <oc r="J55">
      <v>44915958.189999998</v>
    </oc>
    <nc r="J5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3" sId="3" odxf="1" dxf="1">
    <oc r="I56" t="inlineStr">
      <is>
        <t>0906</t>
      </is>
    </oc>
    <nc r="I5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4" sId="3" odxf="1" dxf="1">
    <oc r="J56">
      <v>43998100</v>
    </oc>
    <nc r="J5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5" sId="3" odxf="1" dxf="1">
    <oc r="I57" t="inlineStr">
      <is>
        <t>0909</t>
      </is>
    </oc>
    <nc r="I5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6" sId="3" odxf="1" dxf="1">
    <oc r="J57">
      <v>221392300.43000001</v>
    </oc>
    <nc r="J5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7" sId="3" odxf="1" dxf="1">
    <oc r="I58" t="inlineStr">
      <is>
        <t>1000</t>
      </is>
    </oc>
    <nc r="I5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18" sId="3" odxf="1" dxf="1">
    <oc r="J58">
      <v>6065697616.5799999</v>
    </oc>
    <nc r="J5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19" sId="3" odxf="1" dxf="1">
    <oc r="I59" t="inlineStr">
      <is>
        <t>1001</t>
      </is>
    </oc>
    <nc r="I5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0" sId="3" odxf="1" dxf="1">
    <oc r="J59">
      <v>25633596.899999999</v>
    </oc>
    <nc r="J5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1" sId="3" odxf="1" dxf="1">
    <oc r="I60" t="inlineStr">
      <is>
        <t>1002</t>
      </is>
    </oc>
    <nc r="I6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2" sId="3" odxf="1" dxf="1">
    <oc r="J60">
      <v>492481734.33999997</v>
    </oc>
    <nc r="J6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3" sId="3" odxf="1" dxf="1">
    <oc r="I61" t="inlineStr">
      <is>
        <t>1003</t>
      </is>
    </oc>
    <nc r="I6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4" sId="3" odxf="1" dxf="1">
    <oc r="J61">
      <v>5026501350.7299995</v>
    </oc>
    <nc r="J6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5" sId="3" odxf="1" dxf="1">
    <oc r="I62" t="inlineStr">
      <is>
        <t>1004</t>
      </is>
    </oc>
    <nc r="I6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6" sId="3" odxf="1" dxf="1">
    <oc r="J62">
      <v>496761428.04000002</v>
    </oc>
    <nc r="J6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7" sId="3" odxf="1" dxf="1">
    <oc r="I63" t="inlineStr">
      <is>
        <t>1006</t>
      </is>
    </oc>
    <nc r="I6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28" sId="3" odxf="1" dxf="1">
    <oc r="J63">
      <v>24319506.57</v>
    </oc>
    <nc r="J6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29" sId="3" odxf="1" dxf="1">
    <oc r="I64" t="inlineStr">
      <is>
        <t>1100</t>
      </is>
    </oc>
    <nc r="I6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0" sId="3" odxf="1" dxf="1">
    <oc r="J64">
      <v>416887791.41000003</v>
    </oc>
    <nc r="J6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1" sId="3" odxf="1" dxf="1">
    <oc r="I65" t="inlineStr">
      <is>
        <t>1101</t>
      </is>
    </oc>
    <nc r="I6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2" sId="3" odxf="1" dxf="1">
    <oc r="J65">
      <v>37402281.670000002</v>
    </oc>
    <nc r="J6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3" sId="3" odxf="1" dxf="1">
    <oc r="I66" t="inlineStr">
      <is>
        <t>1102</t>
      </is>
    </oc>
    <nc r="I6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4" sId="3" odxf="1" dxf="1">
    <oc r="J66">
      <v>57708599.280000001</v>
    </oc>
    <nc r="J6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5" sId="3" odxf="1" dxf="1">
    <oc r="I67" t="inlineStr">
      <is>
        <t>1103</t>
      </is>
    </oc>
    <nc r="I6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6" sId="3" odxf="1" dxf="1">
    <oc r="J67">
      <v>301074758.07999998</v>
    </oc>
    <nc r="J6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7" sId="3" odxf="1" dxf="1">
    <oc r="I68" t="inlineStr">
      <is>
        <t>1105</t>
      </is>
    </oc>
    <nc r="I6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38" sId="3" odxf="1" dxf="1">
    <oc r="J68">
      <v>20702152.379999999</v>
    </oc>
    <nc r="J6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39" sId="3" odxf="1" dxf="1">
    <oc r="I69" t="inlineStr">
      <is>
        <t>1200</t>
      </is>
    </oc>
    <nc r="I69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0" sId="3" odxf="1" dxf="1">
    <oc r="J69">
      <v>66604206.700000003</v>
    </oc>
    <nc r="J69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1" sId="3" odxf="1" dxf="1">
    <oc r="I70" t="inlineStr">
      <is>
        <t>1201</t>
      </is>
    </oc>
    <nc r="I70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2" sId="3" odxf="1" dxf="1">
    <oc r="J70">
      <v>28776027.02</v>
    </oc>
    <nc r="J70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3" sId="3" odxf="1" dxf="1">
    <oc r="I71" t="inlineStr">
      <is>
        <t>1202</t>
      </is>
    </oc>
    <nc r="I71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4" sId="3" odxf="1" dxf="1">
    <oc r="J71">
      <v>37670079.68</v>
    </oc>
    <nc r="J71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5" sId="3" odxf="1" dxf="1">
    <oc r="I72" t="inlineStr">
      <is>
        <t>1204</t>
      </is>
    </oc>
    <nc r="I72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6" sId="3" odxf="1" dxf="1">
    <oc r="J72">
      <v>158100</v>
    </oc>
    <nc r="J72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7" sId="3" odxf="1" dxf="1">
    <oc r="I73" t="inlineStr">
      <is>
        <t>1300</t>
      </is>
    </oc>
    <nc r="I73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48" sId="3" odxf="1" dxf="1">
    <oc r="J73">
      <v>104587718.12</v>
    </oc>
    <nc r="J73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49" sId="3" odxf="1" dxf="1">
    <oc r="I74" t="inlineStr">
      <is>
        <t>1301</t>
      </is>
    </oc>
    <nc r="I74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0" sId="3" odxf="1" dxf="1">
    <oc r="J74">
      <v>104587718.12</v>
    </oc>
    <nc r="J74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1" sId="3" odxf="1" dxf="1">
    <oc r="I75" t="inlineStr">
      <is>
        <t>1400</t>
      </is>
    </oc>
    <nc r="I75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2" sId="3" odxf="1" dxf="1">
    <oc r="J75">
      <v>0</v>
    </oc>
    <nc r="J75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3" sId="3" odxf="1" dxf="1">
    <oc r="I76" t="inlineStr">
      <is>
        <t>1401</t>
      </is>
    </oc>
    <nc r="I76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4" sId="3" odxf="1" dxf="1">
    <oc r="J76">
      <v>0</v>
    </oc>
    <nc r="J76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5" sId="3" odxf="1" dxf="1">
    <oc r="I77" t="inlineStr">
      <is>
        <t>1402</t>
      </is>
    </oc>
    <nc r="I77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6" sId="3" odxf="1" dxf="1">
    <oc r="J77">
      <v>0</v>
    </oc>
    <nc r="J77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c rId="657" sId="3" odxf="1" dxf="1">
    <oc r="I78" t="inlineStr">
      <is>
        <t>1403</t>
      </is>
    </oc>
    <nc r="I78"/>
    <o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ndxf>
  </rcc>
  <rcc rId="658" sId="3" odxf="1" dxf="1">
    <oc r="J78">
      <v>0</v>
    </oc>
    <nc r="J78"/>
    <odxf>
      <font>
        <color rgb="FF000000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ndxf>
  </rcc>
  <rcv guid="{FF4E70D3-BA11-44DD-97C7-DF286C61BE9A}" action="delete"/>
  <rdn rId="0" localSheetId="1" customView="1" name="Z_FF4E70D3_BA11_44DD_97C7_DF286C61BE9A_.wvu.PrintTitles" hidden="1" oldHidden="1">
    <formula>В3!$5:$5</formula>
    <oldFormula>В3!$5:$5</oldFormula>
  </rdn>
  <rdn rId="0" localSheetId="3" customView="1" name="Z_FF4E70D3_BA11_44DD_97C7_DF286C61BE9A_.wvu.PrintTitles" hidden="1" oldHidden="1">
    <formula>В5!$3:$3</formula>
    <oldFormula>В5!$3:$3</oldFormula>
  </rdn>
  <rcv guid="{FF4E70D3-BA11-44DD-97C7-DF286C61BE9A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29:G29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4:D79">
    <dxf>
      <numFmt numFmtId="164" formatCode="#,##0.0"/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" sId="1">
    <oc r="G6">
      <f>D6/F6*100</f>
    </oc>
    <nc r="G6">
      <f>D6/F6</f>
    </nc>
  </rcc>
  <rfmt sheetId="1" sqref="G6">
    <dxf>
      <numFmt numFmtId="165" formatCode="0.0%"/>
    </dxf>
  </rfmt>
  <rcc rId="82" sId="1" odxf="1" dxf="1">
    <oc r="G7">
      <f>D7/F7*100</f>
    </oc>
    <nc r="G7">
      <f>D7/F7</f>
    </nc>
    <odxf>
      <numFmt numFmtId="164" formatCode="#,##0.0"/>
    </odxf>
    <ndxf>
      <numFmt numFmtId="165" formatCode="0.0%"/>
    </ndxf>
  </rcc>
  <rcc rId="83" sId="1" odxf="1" dxf="1">
    <oc r="G8">
      <f>D8/F8*100</f>
    </oc>
    <nc r="G8">
      <f>D8/F8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4" sId="1" odxf="1" dxf="1">
    <oc r="G9">
      <f>D9/F9*100</f>
    </oc>
    <nc r="G9">
      <f>D9/F9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5" sId="1" odxf="1" dxf="1">
    <oc r="G10">
      <f>D10/F10*100</f>
    </oc>
    <nc r="G10">
      <f>D10/F10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6" sId="1" odxf="1" dxf="1">
    <oc r="G11">
      <f>D11/F11*100</f>
    </oc>
    <nc r="G11">
      <f>D11/F11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7" sId="1" odxf="1" dxf="1">
    <oc r="G12">
      <f>D12/F12*100</f>
    </oc>
    <nc r="G12">
      <f>D12/F12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8" sId="1" odxf="1" dxf="1">
    <oc r="G13" t="inlineStr">
      <is>
        <t>-</t>
      </is>
    </oc>
    <nc r="G13">
      <f>D13/F13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89" sId="1" odxf="1" dxf="1">
    <oc r="G14">
      <f>D14/F14*100</f>
    </oc>
    <nc r="G14">
      <f>D14/F14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0" sId="1" odxf="1" dxf="1">
    <oc r="G15">
      <f>D15/F15*100</f>
    </oc>
    <nc r="G15">
      <f>D15/F15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1" sId="1" odxf="1" dxf="1">
    <oc r="G16">
      <f>D16/F16*100</f>
    </oc>
    <nc r="G16">
      <f>D16/F16</f>
    </nc>
    <odxf>
      <numFmt numFmtId="164" formatCode="#,##0.0"/>
    </odxf>
    <ndxf>
      <numFmt numFmtId="165" formatCode="0.0%"/>
    </ndxf>
  </rcc>
  <rcc rId="92" sId="1" odxf="1" dxf="1">
    <oc r="G17">
      <f>D17/F17*100</f>
    </oc>
    <nc r="G17">
      <f>D17/F17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3" sId="1" odxf="1" dxf="1">
    <oc r="G18">
      <f>D18/F18*100</f>
    </oc>
    <nc r="G18">
      <f>D18/F18</f>
    </nc>
    <odxf>
      <numFmt numFmtId="164" formatCode="#,##0.0"/>
    </odxf>
    <ndxf>
      <numFmt numFmtId="165" formatCode="0.0%"/>
    </ndxf>
  </rcc>
  <rcc rId="94" sId="1" odxf="1" dxf="1">
    <oc r="G19">
      <f>D19/F19*100</f>
    </oc>
    <nc r="G19">
      <f>D19/F19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5" sId="1" odxf="1" dxf="1">
    <oc r="G20">
      <f>D20/F20*100</f>
    </oc>
    <nc r="G20">
      <f>D20/F20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6" sId="1" odxf="1" dxf="1">
    <oc r="G21">
      <f>D21/F21*100</f>
    </oc>
    <nc r="G21">
      <f>D21/F21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7" sId="1" odxf="1" dxf="1">
    <oc r="G22" t="inlineStr">
      <is>
        <t>-</t>
      </is>
    </oc>
    <nc r="G22">
      <f>D22/F22</f>
    </nc>
    <odxf>
      <font>
        <b val="0"/>
        <sz val="9"/>
        <color theme="1" tint="4.9989318521683403E-2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98" sId="1" odxf="1" dxf="1">
    <oc r="G23">
      <f>D23/F23*100</f>
    </oc>
    <nc r="G23">
      <f>D23/F23</f>
    </nc>
    <odxf>
      <numFmt numFmtId="164" formatCode="#,##0.0"/>
    </odxf>
    <ndxf>
      <numFmt numFmtId="165" formatCode="0.0%"/>
    </ndxf>
  </rcc>
  <rcc rId="99" sId="1" odxf="1" dxf="1">
    <oc r="G24">
      <f>D24/F24*100</f>
    </oc>
    <nc r="G24">
      <f>D24/F24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0" sId="1" odxf="1" dxf="1">
    <oc r="G25">
      <f>D25/F25*100</f>
    </oc>
    <nc r="G25">
      <f>D25/F25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1" sId="1" odxf="1" dxf="1">
    <oc r="G26">
      <f>D26/F26*100</f>
    </oc>
    <nc r="G26">
      <f>D26/F26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2" sId="1" odxf="1" dxf="1">
    <oc r="G27">
      <f>D27/F27*100</f>
    </oc>
    <nc r="G27">
      <f>D27/F27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3" sId="1" odxf="1" dxf="1">
    <oc r="G28">
      <f>D28/F28*100</f>
    </oc>
    <nc r="G28">
      <f>D28/F28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4" sId="1" odxf="1" dxf="1">
    <oc r="G29">
      <f>D29/F29*100</f>
    </oc>
    <nc r="G29">
      <f>D29/F29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5" sId="1" odxf="1" dxf="1">
    <oc r="G30">
      <f>D30/F30*100</f>
    </oc>
    <nc r="G30">
      <f>D30/F30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6" sId="1" odxf="1" dxf="1">
    <oc r="G31">
      <f>D31/F31*100</f>
    </oc>
    <nc r="G31">
      <f>D31/F31</f>
    </nc>
    <odxf>
      <numFmt numFmtId="164" formatCode="#,##0.0"/>
    </odxf>
    <ndxf>
      <numFmt numFmtId="165" formatCode="0.0%"/>
    </ndxf>
  </rcc>
  <rcc rId="107" sId="1" odxf="1" dxf="1">
    <oc r="G32">
      <f>D32/F32*100</f>
    </oc>
    <nc r="G32">
      <f>D32/F32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08" sId="1" odxf="1" dxf="1">
    <oc r="G33">
      <f>D33/F33*100</f>
    </oc>
    <nc r="G33">
      <f>D33/F33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fmt sheetId="1" sqref="G34" start="0" length="0">
    <dxf>
      <font>
        <b/>
        <sz val="9"/>
        <color rgb="FF000000"/>
        <name val="Times New Roman"/>
        <scheme val="none"/>
      </font>
      <numFmt numFmtId="165" formatCode="0.0%"/>
    </dxf>
  </rfmt>
  <rcc rId="109" sId="1" odxf="1" dxf="1">
    <oc r="G35">
      <f>D35/F35*100</f>
    </oc>
    <nc r="G35">
      <f>D35/F35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cc rId="110" sId="1" odxf="1" dxf="1">
    <oc r="G36">
      <f>D36/F36*100</f>
    </oc>
    <nc r="G36">
      <f>D36/F36</f>
    </nc>
    <odxf>
      <numFmt numFmtId="164" formatCode="#,##0.0"/>
    </odxf>
    <ndxf>
      <numFmt numFmtId="165" formatCode="0.0%"/>
    </ndxf>
  </rcc>
  <rcc rId="111" sId="1" odxf="1" dxf="1">
    <oc r="G37">
      <f>D37/F37*100</f>
    </oc>
    <nc r="G37">
      <f>D37/F37</f>
    </nc>
    <odxf>
      <numFmt numFmtId="164" formatCode="#,##0.0"/>
    </odxf>
    <ndxf>
      <numFmt numFmtId="165" formatCode="0.0%"/>
    </ndxf>
  </rcc>
  <rcc rId="112" sId="1" odxf="1" dxf="1">
    <oc r="G38">
      <f>D37/F38*100</f>
    </oc>
    <nc r="G38">
      <f>D38/F38</f>
    </nc>
    <odxf>
      <font>
        <b val="0"/>
        <sz val="9"/>
        <color rgb="FF000000"/>
        <name val="Times New Roman"/>
        <scheme val="none"/>
      </font>
      <numFmt numFmtId="164" formatCode="#,##0.0"/>
    </odxf>
    <ndxf>
      <font>
        <b/>
        <sz val="9"/>
        <color rgb="FF000000"/>
        <name val="Times New Roman"/>
        <scheme val="none"/>
      </font>
      <numFmt numFmtId="165" formatCode="0.0%"/>
    </ndxf>
  </rcc>
  <rfmt sheetId="1" sqref="G39" start="0" length="0">
    <dxf>
      <numFmt numFmtId="165" formatCode="0.0%"/>
    </dxf>
  </rfmt>
  <rfmt sheetId="1" sqref="G40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2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4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6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49" start="0" length="0">
    <dxf>
      <numFmt numFmtId="165" formatCode="0.0%"/>
    </dxf>
  </rfmt>
  <rfmt sheetId="1" sqref="G50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2" start="0" length="0">
    <dxf>
      <numFmt numFmtId="165" formatCode="0.0%"/>
    </dxf>
  </rfmt>
  <rfmt sheetId="1" sqref="G5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4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6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59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0" start="0" length="0">
    <dxf>
      <numFmt numFmtId="165" formatCode="0.0%"/>
    </dxf>
  </rfmt>
  <rfmt sheetId="1" sqref="G6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2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4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6" start="0" length="0">
    <dxf>
      <numFmt numFmtId="165" formatCode="0.0%"/>
    </dxf>
  </rfmt>
  <rfmt sheetId="1" sqref="G6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69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0" start="0" length="0">
    <dxf>
      <numFmt numFmtId="165" formatCode="0.0%"/>
    </dxf>
  </rfmt>
  <rfmt sheetId="1" sqref="G71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2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3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4" start="0" length="0">
    <dxf>
      <numFmt numFmtId="165" formatCode="0.0%"/>
    </dxf>
  </rfmt>
  <rfmt sheetId="1" sqref="G75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6" start="0" length="0">
    <dxf>
      <numFmt numFmtId="165" formatCode="0.0%"/>
    </dxf>
  </rfmt>
  <rfmt sheetId="1" sqref="G77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8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79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80" start="0" length="0">
    <dxf>
      <font>
        <b/>
        <sz val="9"/>
        <color rgb="FF000000"/>
        <name val="Times New Roman"/>
        <scheme val="none"/>
      </font>
      <numFmt numFmtId="165" formatCode="0.0%"/>
    </dxf>
  </rfmt>
  <rfmt sheetId="1" sqref="G81" start="0" length="0">
    <dxf>
      <font>
        <b/>
        <sz val="9"/>
        <color rgb="FF000000"/>
        <name val="Times New Roman"/>
        <scheme val="none"/>
      </font>
      <numFmt numFmtId="165" formatCode="0.0%"/>
    </dxf>
  </rfmt>
  <rcc rId="113" sId="1">
    <oc r="G80">
      <f>D78/F80*100</f>
    </oc>
    <nc r="G80"/>
  </rcc>
  <rcc rId="114" sId="1">
    <oc r="G81">
      <f>D79/F81*100</f>
    </oc>
    <nc r="G81"/>
  </rcc>
  <rfmt sheetId="1" sqref="F78:G78" start="0" length="2147483647">
    <dxf>
      <font>
        <b/>
      </font>
    </dxf>
  </rfmt>
  <rfmt sheetId="1" sqref="E8:E9" start="0" length="2147483647">
    <dxf>
      <font>
        <b val="0"/>
      </font>
    </dxf>
  </rfmt>
  <rfmt sheetId="1" sqref="G8:G15" start="0" length="2147483647">
    <dxf>
      <font>
        <b val="0"/>
      </font>
    </dxf>
  </rfmt>
  <rfmt sheetId="1" sqref="G17" start="0" length="2147483647">
    <dxf>
      <font>
        <b val="0"/>
      </font>
    </dxf>
  </rfmt>
  <rfmt sheetId="1" sqref="G19:G22" start="0" length="2147483647">
    <dxf>
      <font>
        <b val="0"/>
      </font>
    </dxf>
  </rfmt>
  <rfmt sheetId="1" sqref="G24:G30" start="0" length="2147483647">
    <dxf>
      <font>
        <b val="0"/>
      </font>
    </dxf>
  </rfmt>
  <rfmt sheetId="1" sqref="G32:G35" start="0" length="2147483647">
    <dxf>
      <font>
        <b val="0"/>
      </font>
    </dxf>
  </rfmt>
  <rfmt sheetId="1" sqref="G37:G38" start="0" length="2147483647">
    <dxf>
      <font>
        <b val="0"/>
      </font>
    </dxf>
  </rfmt>
  <rm rId="115" sheetId="1" source="F39:F79" destination="F40:F80" sourceSheetId="1">
    <rfmt sheetId="1" sqref="F80" start="0" length="0">
      <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right style="medium">
            <color rgb="FFA6A6A6"/>
          </right>
          <bottom style="medium">
            <color rgb="FFA6A6A6"/>
          </bottom>
        </border>
      </dxf>
    </rfmt>
  </rm>
  <rfmt sheetId="1" sqref="G39" start="0" length="0">
    <dxf>
      <font>
        <b val="0"/>
        <sz val="9"/>
        <color rgb="FF000000"/>
        <name val="Times New Roman"/>
        <scheme val="none"/>
      </font>
    </dxf>
  </rfmt>
  <rcc rId="116" sId="1" odxf="1" dxf="1">
    <oc r="G40">
      <f>D39/F40*100</f>
    </oc>
    <nc r="G40">
      <f>D40/F40</f>
    </nc>
    <ndxf>
      <font>
        <b val="0"/>
        <sz val="9"/>
        <color rgb="FF000000"/>
        <name val="Times New Roman"/>
        <scheme val="none"/>
      </font>
    </ndxf>
  </rcc>
  <rcc rId="117" sId="1" odxf="1" dxf="1">
    <oc r="G41">
      <f>D40/F41*100</f>
    </oc>
    <nc r="G41">
      <f>D41/F41</f>
    </nc>
    <ndxf>
      <font>
        <b val="0"/>
        <sz val="9"/>
        <color rgb="FF000000"/>
        <name val="Times New Roman"/>
        <scheme val="none"/>
      </font>
    </ndxf>
  </rcc>
  <rcc rId="118" sId="1" odxf="1" dxf="1">
    <oc r="G42">
      <f>D41/F42*100</f>
    </oc>
    <nc r="G42">
      <f>D42/F42</f>
    </nc>
    <ndxf>
      <font>
        <b val="0"/>
        <sz val="9"/>
        <color rgb="FF000000"/>
        <name val="Times New Roman"/>
        <scheme val="none"/>
      </font>
    </ndxf>
  </rcc>
  <rcc rId="119" sId="1" odxf="1" dxf="1">
    <oc r="G43">
      <f>D42/F43*100</f>
    </oc>
    <nc r="G43">
      <f>D43/F43</f>
    </nc>
    <ndxf>
      <font>
        <b val="0"/>
        <sz val="9"/>
        <color rgb="FF000000"/>
        <name val="Times New Roman"/>
        <scheme val="none"/>
      </font>
    </ndxf>
  </rcc>
  <rcc rId="120" sId="1" odxf="1" dxf="1">
    <oc r="G44">
      <f>D43/F44*100</f>
    </oc>
    <nc r="G44">
      <f>D44/F44</f>
    </nc>
    <ndxf>
      <font>
        <b val="0"/>
        <sz val="9"/>
        <color rgb="FF000000"/>
        <name val="Times New Roman"/>
        <scheme val="none"/>
      </font>
    </ndxf>
  </rcc>
  <rcc rId="121" sId="1" odxf="1" dxf="1">
    <oc r="G45">
      <f>D44/F45*100</f>
    </oc>
    <nc r="G45">
      <f>D45/F45</f>
    </nc>
    <ndxf>
      <font>
        <b val="0"/>
        <sz val="9"/>
        <color rgb="FF000000"/>
        <name val="Times New Roman"/>
        <scheme val="none"/>
      </font>
    </ndxf>
  </rcc>
  <rcc rId="122" sId="1" odxf="1" dxf="1">
    <oc r="G46">
      <f>D45/F46*100</f>
    </oc>
    <nc r="G46">
      <f>D46/F46</f>
    </nc>
    <ndxf>
      <font>
        <b val="0"/>
        <sz val="9"/>
        <color rgb="FF000000"/>
        <name val="Times New Roman"/>
        <scheme val="none"/>
      </font>
    </ndxf>
  </rcc>
  <rcc rId="123" sId="1" odxf="1" dxf="1">
    <oc r="G47">
      <f>D46/F47*100</f>
    </oc>
    <nc r="G47">
      <f>D47/F47</f>
    </nc>
    <ndxf>
      <font>
        <b val="0"/>
        <sz val="9"/>
        <color rgb="FF000000"/>
        <name val="Times New Roman"/>
        <scheme val="none"/>
      </font>
    </ndxf>
  </rcc>
  <rcc rId="124" sId="1" odxf="1" dxf="1">
    <oc r="G48">
      <f>D47/F48*100</f>
    </oc>
    <nc r="G48">
      <f>D48/F48</f>
    </nc>
    <ndxf>
      <font>
        <b val="0"/>
        <sz val="9"/>
        <color rgb="FF000000"/>
        <name val="Times New Roman"/>
        <scheme val="none"/>
      </font>
    </ndxf>
  </rcc>
  <rcc rId="125" sId="1" odxf="1" dxf="1">
    <oc r="G49">
      <f>D48/F49*100</f>
    </oc>
    <nc r="G49">
      <f>D49/F49</f>
    </nc>
    <ndxf>
      <font>
        <b val="0"/>
        <sz val="9"/>
        <color rgb="FF000000"/>
        <name val="Times New Roman"/>
        <scheme val="none"/>
      </font>
    </ndxf>
  </rcc>
  <rcc rId="126" sId="1" odxf="1" dxf="1">
    <oc r="G50">
      <f>D49/F50*100</f>
    </oc>
    <nc r="G50">
      <f>D50/F50</f>
    </nc>
    <ndxf>
      <font>
        <b val="0"/>
        <sz val="9"/>
        <color rgb="FF000000"/>
        <name val="Times New Roman"/>
        <scheme val="none"/>
      </font>
    </ndxf>
  </rcc>
  <rcc rId="127" sId="1" odxf="1" dxf="1">
    <oc r="G51">
      <f>D50/F51*100</f>
    </oc>
    <nc r="G51">
      <f>D51/F51</f>
    </nc>
    <ndxf>
      <font>
        <b val="0"/>
        <sz val="9"/>
        <color rgb="FF000000"/>
        <name val="Times New Roman"/>
        <scheme val="none"/>
      </font>
    </ndxf>
  </rcc>
  <rcc rId="128" sId="1" odxf="1" dxf="1">
    <oc r="G52">
      <f>D51/F52*100</f>
    </oc>
    <nc r="G52">
      <f>D52/F52</f>
    </nc>
    <ndxf>
      <font>
        <b val="0"/>
        <sz val="9"/>
        <color rgb="FF000000"/>
        <name val="Times New Roman"/>
        <scheme val="none"/>
      </font>
    </ndxf>
  </rcc>
  <rcc rId="129" sId="1" odxf="1" dxf="1">
    <oc r="G53">
      <f>D52/F53*100</f>
    </oc>
    <nc r="G53">
      <f>D53/F53</f>
    </nc>
    <ndxf>
      <font>
        <b val="0"/>
        <sz val="9"/>
        <color rgb="FF000000"/>
        <name val="Times New Roman"/>
        <scheme val="none"/>
      </font>
    </ndxf>
  </rcc>
  <rcc rId="130" sId="1" odxf="1" dxf="1">
    <oc r="G54">
      <f>D53/F54*100</f>
    </oc>
    <nc r="G54">
      <f>D54/F54</f>
    </nc>
    <ndxf>
      <font>
        <b val="0"/>
        <sz val="9"/>
        <color rgb="FF000000"/>
        <name val="Times New Roman"/>
        <scheme val="none"/>
      </font>
    </ndxf>
  </rcc>
  <rcc rId="131" sId="1" odxf="1" dxf="1">
    <oc r="G55">
      <f>D54/F55*100</f>
    </oc>
    <nc r="G55">
      <f>D55/F55</f>
    </nc>
    <ndxf>
      <font>
        <b val="0"/>
        <sz val="9"/>
        <color rgb="FF000000"/>
        <name val="Times New Roman"/>
        <scheme val="none"/>
      </font>
    </ndxf>
  </rcc>
  <rcc rId="132" sId="1" odxf="1" dxf="1">
    <oc r="G56">
      <f>D55/F56*100</f>
    </oc>
    <nc r="G56">
      <f>D56/F56</f>
    </nc>
    <ndxf>
      <font>
        <b val="0"/>
        <sz val="9"/>
        <color rgb="FF000000"/>
        <name val="Times New Roman"/>
        <scheme val="none"/>
      </font>
    </ndxf>
  </rcc>
  <rcc rId="133" sId="1" odxf="1" dxf="1">
    <oc r="G57">
      <f>D56/F57*100</f>
    </oc>
    <nc r="G57">
      <f>D57/F57</f>
    </nc>
    <ndxf>
      <font>
        <b val="0"/>
        <sz val="9"/>
        <color rgb="FF000000"/>
        <name val="Times New Roman"/>
        <scheme val="none"/>
      </font>
    </ndxf>
  </rcc>
  <rcc rId="134" sId="1" odxf="1" dxf="1">
    <oc r="G58">
      <f>D57/F58*100</f>
    </oc>
    <nc r="G58">
      <f>D58/F58</f>
    </nc>
    <ndxf>
      <font>
        <b val="0"/>
        <sz val="9"/>
        <color rgb="FF000000"/>
        <name val="Times New Roman"/>
        <scheme val="none"/>
      </font>
    </ndxf>
  </rcc>
  <rcc rId="135" sId="1" odxf="1" dxf="1">
    <oc r="G59">
      <f>D58/F59*100</f>
    </oc>
    <nc r="G59">
      <f>D59/F59</f>
    </nc>
    <ndxf>
      <font>
        <b val="0"/>
        <sz val="9"/>
        <color rgb="FF000000"/>
        <name val="Times New Roman"/>
        <scheme val="none"/>
      </font>
    </ndxf>
  </rcc>
  <rcc rId="136" sId="1" odxf="1" dxf="1">
    <oc r="G60">
      <f>D59/F60*100</f>
    </oc>
    <nc r="G60">
      <f>D60/F60</f>
    </nc>
    <ndxf>
      <font>
        <b val="0"/>
        <sz val="9"/>
        <color rgb="FF000000"/>
        <name val="Times New Roman"/>
        <scheme val="none"/>
      </font>
    </ndxf>
  </rcc>
  <rcc rId="137" sId="1" odxf="1" dxf="1">
    <oc r="G61">
      <f>D60/F61*100</f>
    </oc>
    <nc r="G61">
      <f>D61/F61</f>
    </nc>
    <ndxf>
      <font>
        <b val="0"/>
        <sz val="9"/>
        <color rgb="FF000000"/>
        <name val="Times New Roman"/>
        <scheme val="none"/>
      </font>
    </ndxf>
  </rcc>
  <rcc rId="138" sId="1" odxf="1" dxf="1">
    <oc r="G62">
      <f>D61/F62*100</f>
    </oc>
    <nc r="G62">
      <f>D62/F62</f>
    </nc>
    <ndxf>
      <font>
        <b val="0"/>
        <sz val="9"/>
        <color rgb="FF000000"/>
        <name val="Times New Roman"/>
        <scheme val="none"/>
      </font>
    </ndxf>
  </rcc>
  <rcc rId="139" sId="1" odxf="1" dxf="1">
    <oc r="G63">
      <f>D62/F63*100</f>
    </oc>
    <nc r="G63">
      <f>D63/F63</f>
    </nc>
    <ndxf>
      <font>
        <b val="0"/>
        <sz val="9"/>
        <color rgb="FF000000"/>
        <name val="Times New Roman"/>
        <scheme val="none"/>
      </font>
    </ndxf>
  </rcc>
  <rcc rId="140" sId="1" odxf="1" dxf="1">
    <oc r="G64">
      <f>D63/F64*100</f>
    </oc>
    <nc r="G64">
      <f>D64/F64</f>
    </nc>
    <ndxf>
      <font>
        <b val="0"/>
        <sz val="9"/>
        <color rgb="FF000000"/>
        <name val="Times New Roman"/>
        <scheme val="none"/>
      </font>
    </ndxf>
  </rcc>
  <rcc rId="141" sId="1" odxf="1" dxf="1">
    <oc r="G65">
      <f>D64/F65*100</f>
    </oc>
    <nc r="G65">
      <f>D65/F65</f>
    </nc>
    <ndxf>
      <font>
        <b val="0"/>
        <sz val="9"/>
        <color rgb="FF000000"/>
        <name val="Times New Roman"/>
        <scheme val="none"/>
      </font>
    </ndxf>
  </rcc>
  <rcc rId="142" sId="1" odxf="1" dxf="1">
    <oc r="G66">
      <f>D65/F66*100</f>
    </oc>
    <nc r="G66">
      <f>D66/F66</f>
    </nc>
    <ndxf>
      <font>
        <b val="0"/>
        <sz val="9"/>
        <color rgb="FF000000"/>
        <name val="Times New Roman"/>
        <scheme val="none"/>
      </font>
    </ndxf>
  </rcc>
  <rcc rId="143" sId="1" odxf="1" dxf="1">
    <oc r="G67">
      <f>D66/F67*100</f>
    </oc>
    <nc r="G67">
      <f>D67/F67</f>
    </nc>
    <ndxf>
      <font>
        <b val="0"/>
        <sz val="9"/>
        <color rgb="FF000000"/>
        <name val="Times New Roman"/>
        <scheme val="none"/>
      </font>
    </ndxf>
  </rcc>
  <rcc rId="144" sId="1" odxf="1" dxf="1">
    <oc r="G68">
      <f>D67/F68*100</f>
    </oc>
    <nc r="G68">
      <f>D68/F68</f>
    </nc>
    <ndxf>
      <font>
        <b val="0"/>
        <sz val="9"/>
        <color rgb="FF000000"/>
        <name val="Times New Roman"/>
        <scheme val="none"/>
      </font>
    </ndxf>
  </rcc>
  <rcc rId="145" sId="1" odxf="1" dxf="1">
    <oc r="G69">
      <f>D67/F69*100</f>
    </oc>
    <nc r="G69">
      <f>D69/F69</f>
    </nc>
    <ndxf>
      <font>
        <b val="0"/>
        <sz val="9"/>
        <color rgb="FF000000"/>
        <name val="Times New Roman"/>
        <scheme val="none"/>
      </font>
    </ndxf>
  </rcc>
  <rcc rId="146" sId="1" odxf="1" dxf="1">
    <oc r="G70">
      <f>D68/F70*100</f>
    </oc>
    <nc r="G70">
      <f>D70/F70</f>
    </nc>
    <ndxf>
      <font>
        <b val="0"/>
        <sz val="9"/>
        <color rgb="FF000000"/>
        <name val="Times New Roman"/>
        <scheme val="none"/>
      </font>
    </ndxf>
  </rcc>
  <rcc rId="147" sId="1" odxf="1" dxf="1">
    <oc r="G71">
      <f>D69/F71*100</f>
    </oc>
    <nc r="G71">
      <f>D71/F71</f>
    </nc>
    <ndxf>
      <font>
        <b val="0"/>
        <sz val="9"/>
        <color rgb="FF000000"/>
        <name val="Times New Roman"/>
        <scheme val="none"/>
      </font>
    </ndxf>
  </rcc>
  <rcc rId="148" sId="1" odxf="1" dxf="1">
    <oc r="G72">
      <f>D70/F72*100</f>
    </oc>
    <nc r="G72">
      <f>D72/F72</f>
    </nc>
    <ndxf>
      <font>
        <b val="0"/>
        <sz val="9"/>
        <color rgb="FF000000"/>
        <name val="Times New Roman"/>
        <scheme val="none"/>
      </font>
    </ndxf>
  </rcc>
  <rcc rId="149" sId="1" odxf="1" dxf="1">
    <oc r="G73" t="inlineStr">
      <is>
        <t>-</t>
      </is>
    </oc>
    <nc r="G73">
      <f>D73/F73</f>
    </nc>
    <ndxf>
      <font>
        <b val="0"/>
        <sz val="9"/>
        <color rgb="FF000000"/>
        <name val="Times New Roman"/>
        <scheme val="none"/>
      </font>
    </ndxf>
  </rcc>
  <rcc rId="150" sId="1" odxf="1" dxf="1">
    <oc r="G74">
      <f>D72/F74*100</f>
    </oc>
    <nc r="G74">
      <f>D74/F74</f>
    </nc>
    <ndxf>
      <font>
        <b val="0"/>
        <sz val="9"/>
        <color rgb="FF000000"/>
        <name val="Times New Roman"/>
        <scheme val="none"/>
      </font>
    </ndxf>
  </rcc>
  <rcc rId="151" sId="1" odxf="1" dxf="1">
    <oc r="G75">
      <f>D73/F75*100</f>
    </oc>
    <nc r="G75">
      <f>D75/F75</f>
    </nc>
    <ndxf>
      <font>
        <b val="0"/>
        <sz val="9"/>
        <color rgb="FF000000"/>
        <name val="Times New Roman"/>
        <scheme val="none"/>
      </font>
    </ndxf>
  </rcc>
  <rcc rId="152" sId="1" odxf="1" dxf="1">
    <oc r="G76">
      <f>D74/F76*100</f>
    </oc>
    <nc r="G76">
      <f>D76/F76</f>
    </nc>
    <ndxf>
      <font>
        <b val="0"/>
        <sz val="9"/>
        <color rgb="FF000000"/>
        <name val="Times New Roman"/>
        <scheme val="none"/>
      </font>
    </ndxf>
  </rcc>
  <rcc rId="153" sId="1" odxf="1" dxf="1">
    <oc r="G77">
      <f>D75/F77*100</f>
    </oc>
    <nc r="G77">
      <f>D77/F77</f>
    </nc>
    <ndxf>
      <font>
        <b val="0"/>
        <sz val="9"/>
        <color rgb="FF000000"/>
        <name val="Times New Roman"/>
        <scheme val="none"/>
      </font>
    </ndxf>
  </rcc>
  <rcc rId="154" sId="1" odxf="1" dxf="1">
    <oc r="G78">
      <f>D76/F78*100</f>
    </oc>
    <nc r="G78">
      <f>D78/F78</f>
    </nc>
    <ndxf>
      <font>
        <b val="0"/>
        <sz val="9"/>
        <color rgb="FF000000"/>
        <name val="Times New Roman"/>
        <scheme val="none"/>
      </font>
    </ndxf>
  </rcc>
  <rcc rId="155" sId="1" odxf="1" dxf="1">
    <oc r="G79">
      <f>D77/F79*100</f>
    </oc>
    <nc r="G79">
      <f>D79/F79</f>
    </nc>
    <ndxf>
      <font>
        <b val="0"/>
        <sz val="9"/>
        <color rgb="FF000000"/>
        <name val="Times New Roman"/>
        <scheme val="none"/>
      </font>
    </ndxf>
  </rcc>
  <rcc rId="156" sId="1">
    <oc r="G39">
      <f>D38/F39*100</f>
    </oc>
    <nc r="G39" t="inlineStr">
      <is>
        <t>-</t>
      </is>
    </nc>
  </rcc>
  <rcc rId="157" sId="1">
    <nc r="F39">
      <v>0</v>
    </nc>
  </rcc>
  <rfmt sheetId="1" sqref="F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rgb="FFA6A6A6"/>
        </right>
        <top/>
        <bottom/>
      </border>
    </dxf>
  </rfmt>
  <rfmt sheetId="1" sqref="F39" start="0" length="0">
    <dxf>
      <border>
        <left style="medium">
          <color rgb="FFA6A6A6"/>
        </left>
        <right style="medium">
          <color rgb="FFA6A6A6"/>
        </right>
        <top style="medium">
          <color rgb="FFA6A6A6"/>
        </top>
        <bottom style="thin">
          <color indexed="64"/>
        </bottom>
      </border>
    </dxf>
  </rfmt>
  <rfmt sheetId="1" sqref="A5:A81" start="0" length="0">
    <dxf>
      <border>
        <left style="thin">
          <color indexed="64"/>
        </left>
      </border>
    </dxf>
  </rfmt>
  <rfmt sheetId="1" sqref="A5:G5" start="0" length="0">
    <dxf>
      <border>
        <top style="thin">
          <color indexed="64"/>
        </top>
      </border>
    </dxf>
  </rfmt>
  <rfmt sheetId="1" sqref="G5:G81" start="0" length="0">
    <dxf>
      <border>
        <right style="thin">
          <color indexed="64"/>
        </right>
      </border>
    </dxf>
  </rfmt>
  <rfmt sheetId="1" sqref="A81:G81" start="0" length="0">
    <dxf>
      <border>
        <bottom style="thin">
          <color indexed="64"/>
        </bottom>
      </border>
    </dxf>
  </rfmt>
  <rfmt sheetId="1" sqref="A5:G8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1" sId="3" odxf="1" dxf="1">
    <nc r="I4" t="inlineStr">
      <is>
        <t>9600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5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6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7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8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9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0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1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2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3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4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5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6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7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8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19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1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I20" start="0" length="0">
    <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fmt sheetId="3" sqref="J2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2" sId="3" odxf="1" dxf="1">
    <nc r="I21" t="inlineStr">
      <is>
        <t>0400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3" sId="3" odxf="1" dxf="1">
    <nc r="I22" t="inlineStr">
      <is>
        <t>0401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4" sId="3" odxf="1" dxf="1">
    <nc r="I23" t="inlineStr">
      <is>
        <t>0405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5" sId="3" odxf="1" dxf="1">
    <nc r="I24" t="inlineStr">
      <is>
        <t>0406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6" sId="3" odxf="1" dxf="1">
    <nc r="I25" t="inlineStr">
      <is>
        <t>0407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7" sId="3" odxf="1" dxf="1">
    <nc r="I26" t="inlineStr">
      <is>
        <t>0408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8" sId="3" odxf="1" dxf="1">
    <nc r="I27" t="inlineStr">
      <is>
        <t>0409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69" sId="3" odxf="1" dxf="1">
    <nc r="I28" t="inlineStr">
      <is>
        <t>0412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0" sId="3" odxf="1" dxf="1">
    <nc r="I29" t="inlineStr">
      <is>
        <t>0500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2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1" sId="3" odxf="1" dxf="1">
    <nc r="I30" t="inlineStr">
      <is>
        <t>0501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2" sId="3" odxf="1" dxf="1">
    <nc r="I31" t="inlineStr">
      <is>
        <t>0502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3" sId="3" odxf="1" dxf="1">
    <nc r="I32" t="inlineStr">
      <is>
        <t>0503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4" sId="3" odxf="1" dxf="1">
    <nc r="I33" t="inlineStr">
      <is>
        <t>0505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5" sId="3" odxf="1" dxf="1">
    <nc r="I34" t="inlineStr">
      <is>
        <t>0600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6" sId="3" odxf="1" dxf="1">
    <nc r="I35" t="inlineStr">
      <is>
        <t>0602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7" sId="3" odxf="1" dxf="1">
    <nc r="I36" t="inlineStr">
      <is>
        <t>0603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8" sId="3" odxf="1" dxf="1">
    <nc r="I37" t="inlineStr">
      <is>
        <t>0605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79" sId="3" odxf="1" dxf="1">
    <nc r="I38" t="inlineStr">
      <is>
        <t>0700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0" sId="3" odxf="1" dxf="1">
    <nc r="I39" t="inlineStr">
      <is>
        <t>0701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3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1" sId="3" odxf="1" dxf="1">
    <nc r="I40" t="inlineStr">
      <is>
        <t>0702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2" sId="3" odxf="1" dxf="1">
    <nc r="I41" t="inlineStr">
      <is>
        <t>0703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3" sId="3" odxf="1" dxf="1">
    <nc r="I42" t="inlineStr">
      <is>
        <t>0704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4" sId="3" odxf="1" dxf="1">
    <nc r="I43" t="inlineStr">
      <is>
        <t>0705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5" sId="3" odxf="1" dxf="1">
    <nc r="I44" t="inlineStr">
      <is>
        <t>0706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6" sId="3" odxf="1" dxf="1">
    <nc r="I45" t="inlineStr">
      <is>
        <t>0707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7" sId="3" odxf="1" dxf="1">
    <nc r="I46" t="inlineStr">
      <is>
        <t>0708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8" sId="3" odxf="1" dxf="1">
    <nc r="I47" t="inlineStr">
      <is>
        <t>0709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89" sId="3" odxf="1" dxf="1">
    <nc r="I48" t="inlineStr">
      <is>
        <t>0800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0" sId="3" odxf="1" dxf="1">
    <nc r="I49" t="inlineStr">
      <is>
        <t>0801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4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1" sId="3" odxf="1" dxf="1">
    <nc r="I50" t="inlineStr">
      <is>
        <t>0804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2" sId="3" odxf="1" dxf="1">
    <nc r="I51" t="inlineStr">
      <is>
        <t>0900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3" sId="3" odxf="1" dxf="1">
    <nc r="I52" t="inlineStr">
      <is>
        <t>0901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4" sId="3" odxf="1" dxf="1">
    <nc r="I53" t="inlineStr">
      <is>
        <t>0902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5" sId="3" odxf="1" dxf="1">
    <nc r="I54" t="inlineStr">
      <is>
        <t>0903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6" sId="3" odxf="1" dxf="1">
    <nc r="I55" t="inlineStr">
      <is>
        <t>0904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7" sId="3" odxf="1" dxf="1">
    <nc r="I56" t="inlineStr">
      <is>
        <t>0905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8" sId="3" odxf="1" dxf="1">
    <nc r="I57" t="inlineStr">
      <is>
        <t>0906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699" sId="3" odxf="1" dxf="1">
    <nc r="I58" t="inlineStr">
      <is>
        <t>0909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0" sId="3" odxf="1" dxf="1">
    <nc r="I59" t="inlineStr">
      <is>
        <t>1000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5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1" sId="3" odxf="1" dxf="1">
    <nc r="I60" t="inlineStr">
      <is>
        <t>1001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2" sId="3" odxf="1" dxf="1">
    <nc r="I61" t="inlineStr">
      <is>
        <t>1002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3" sId="3" odxf="1" dxf="1">
    <nc r="I62" t="inlineStr">
      <is>
        <t>1003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4" sId="3" odxf="1" dxf="1">
    <nc r="I63" t="inlineStr">
      <is>
        <t>1004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5" sId="3" odxf="1" dxf="1">
    <nc r="I64" t="inlineStr">
      <is>
        <t>1006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6" sId="3" odxf="1" dxf="1">
    <nc r="I65" t="inlineStr">
      <is>
        <t>1100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7" sId="3" odxf="1" dxf="1">
    <nc r="I66" t="inlineStr">
      <is>
        <t>1101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8" sId="3" odxf="1" dxf="1">
    <nc r="I67" t="inlineStr">
      <is>
        <t>1102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09" sId="3" odxf="1" dxf="1">
    <nc r="I68" t="inlineStr">
      <is>
        <t>1103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0" sId="3" odxf="1" dxf="1">
    <nc r="I69" t="inlineStr">
      <is>
        <t>1105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6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1" sId="3" odxf="1" dxf="1">
    <nc r="I70" t="inlineStr">
      <is>
        <t>1200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0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2" sId="3" odxf="1" dxf="1">
    <nc r="I71" t="inlineStr">
      <is>
        <t>1201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1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3" sId="3" odxf="1" dxf="1">
    <nc r="I72" t="inlineStr">
      <is>
        <t>1202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2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4" sId="3" odxf="1" dxf="1">
    <nc r="I73" t="inlineStr">
      <is>
        <t>1204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3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5" sId="3" odxf="1" dxf="1">
    <nc r="I74" t="inlineStr">
      <is>
        <t>1300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4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6" sId="3" odxf="1" dxf="1">
    <nc r="I75" t="inlineStr">
      <is>
        <t>1301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5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7" sId="3" odxf="1" dxf="1">
    <nc r="I76" t="inlineStr">
      <is>
        <t>1400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6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8" sId="3" odxf="1" dxf="1">
    <nc r="I77" t="inlineStr">
      <is>
        <t>1401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7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19" sId="3" odxf="1" dxf="1">
    <nc r="I78" t="inlineStr">
      <is>
        <t>1402</t>
      </is>
    </nc>
    <odxf>
      <numFmt numFmtId="0" formatCode="General"/>
      <fill>
        <patternFill patternType="none">
          <bgColor indexed="65"/>
        </patternFill>
      </fill>
      <alignment horizontal="general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8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20" sId="3" odxf="1" dxf="1">
    <nc r="I79" t="inlineStr">
      <is>
        <t>1403</t>
      </is>
    </nc>
    <odxf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numFmt numFmtId="30" formatCode="@"/>
      <fill>
        <patternFill patternType="solid">
          <bgColor rgb="FFE9E7E2"/>
        </patternFill>
      </fill>
      <alignment horizontal="left" vertical="top" wrapText="1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ndxf>
  </rcc>
  <rfmt sheetId="3" sqref="J79" start="0" length="0">
    <dxf>
      <font>
        <sz val="11"/>
        <color rgb="FF000000"/>
        <name val="Calibri"/>
        <scheme val="minor"/>
      </font>
      <numFmt numFmtId="4" formatCode="#,##0.00"/>
      <fill>
        <patternFill patternType="solid">
          <bgColor rgb="FFDCFFDC"/>
        </patternFill>
      </fill>
      <alignment horizontal="right" vertical="top" readingOrder="0"/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rfmt>
  <rcc rId="721" sId="3" numFmtId="4">
    <nc r="J4">
      <v>65004360.728260003</v>
    </nc>
  </rcc>
  <rcc rId="722" sId="3" numFmtId="4">
    <nc r="J21">
      <v>11023319.34007</v>
    </nc>
  </rcc>
  <rcc rId="723" sId="3" numFmtId="4">
    <nc r="J22">
      <v>349232.46335000003</v>
    </nc>
  </rcc>
  <rcc rId="724" sId="3" numFmtId="4">
    <nc r="J23">
      <v>2345482.9567600004</v>
    </nc>
  </rcc>
  <rcc rId="725" sId="3" numFmtId="4">
    <nc r="J24">
      <v>59604.839919999999</v>
    </nc>
  </rcc>
  <rcc rId="726" sId="3" numFmtId="4">
    <nc r="J25">
      <v>233195.95055000001</v>
    </nc>
  </rcc>
  <rcc rId="727" sId="3" numFmtId="4">
    <nc r="J26">
      <v>325020.29281000001</v>
    </nc>
  </rcc>
  <rcc rId="728" sId="3" numFmtId="4">
    <nc r="J27">
      <v>6521423.6669899998</v>
    </nc>
  </rcc>
  <rcc rId="729" sId="3" numFmtId="4">
    <nc r="J28">
      <v>1189359.1696900001</v>
    </nc>
  </rcc>
  <rcc rId="730" sId="3" numFmtId="4">
    <nc r="J29">
      <v>3330054.3269699998</v>
    </nc>
  </rcc>
  <rcc rId="731" sId="3" numFmtId="4">
    <nc r="J30">
      <v>416032.47613999998</v>
    </nc>
  </rcc>
  <rcc rId="732" sId="3" numFmtId="4">
    <nc r="J31">
      <v>1196935.0919999999</v>
    </nc>
  </rcc>
  <rcc rId="733" sId="3" numFmtId="4">
    <nc r="J32">
      <v>1467255.3694000002</v>
    </nc>
  </rcc>
  <rcc rId="734" sId="3" numFmtId="4">
    <nc r="J33">
      <v>249831.38943000001</v>
    </nc>
  </rcc>
  <rcc rId="735" sId="3" numFmtId="4">
    <nc r="J34">
      <v>476669.84089999995</v>
    </nc>
  </rcc>
  <rcc rId="736" sId="3" numFmtId="4">
    <nc r="J35">
      <v>340827.1</v>
    </nc>
  </rcc>
  <rcc rId="737" sId="3" numFmtId="4">
    <nc r="J36">
      <v>47259.99697</v>
    </nc>
  </rcc>
  <rcc rId="738" sId="3" numFmtId="4">
    <nc r="J37">
      <v>88582.743930000011</v>
    </nc>
  </rcc>
  <rcc rId="739" sId="3" numFmtId="4">
    <nc r="J38">
      <v>21387841.653869998</v>
    </nc>
  </rcc>
  <rcc rId="740" sId="3" numFmtId="4">
    <nc r="J39">
      <v>6984646.4871000005</v>
    </nc>
  </rcc>
  <rcc rId="741" sId="3" numFmtId="4">
    <nc r="J40">
      <v>10015992.64033</v>
    </nc>
  </rcc>
  <rcc rId="742" sId="3" numFmtId="4">
    <nc r="J41">
      <v>1719888.4794100001</v>
    </nc>
  </rcc>
  <rcc rId="743" sId="3" numFmtId="4">
    <nc r="J42">
      <v>1834070.8751500002</v>
    </nc>
  </rcc>
  <rcc rId="744" sId="3" numFmtId="4">
    <nc r="J43">
      <v>102299.183</v>
    </nc>
  </rcc>
  <rcc rId="745" sId="3" numFmtId="4">
    <nc r="J44">
      <v>68715.3</v>
    </nc>
  </rcc>
  <rcc rId="746" sId="3" numFmtId="4">
    <nc r="J45">
      <v>221114.59568999999</v>
    </nc>
  </rcc>
  <rcc rId="747" sId="3" numFmtId="4">
    <nc r="J46">
      <v>46238.38</v>
    </nc>
  </rcc>
  <rcc rId="748" sId="3" numFmtId="4">
    <nc r="J47">
      <v>394875.71318999998</v>
    </nc>
  </rcc>
  <rcc rId="749" sId="3" numFmtId="4">
    <nc r="J48">
      <v>2665969.8782500001</v>
    </nc>
  </rcc>
  <rcc rId="750" sId="3" numFmtId="4">
    <nc r="J49">
      <v>2489533.7425300004</v>
    </nc>
  </rcc>
  <rcc rId="751" sId="3" numFmtId="4">
    <nc r="J50">
      <v>176436.13571999999</v>
    </nc>
  </rcc>
  <rcc rId="752" sId="3" numFmtId="4">
    <nc r="J51">
      <v>4983465.6302500004</v>
    </nc>
  </rcc>
  <rcc rId="753" sId="3" numFmtId="4">
    <nc r="J52">
      <v>2151479.8796999999</v>
    </nc>
  </rcc>
  <rcc rId="754" sId="3" numFmtId="4">
    <nc r="J53">
      <v>1566605.0677799999</v>
    </nc>
  </rcc>
  <rcc rId="755" sId="3" numFmtId="4">
    <nc r="J54">
      <v>22816.5</v>
    </nc>
  </rcc>
  <rcc rId="756" sId="3" numFmtId="4">
    <nc r="J55">
      <v>180356.08643999998</v>
    </nc>
  </rcc>
  <rcc rId="757" sId="3" numFmtId="4">
    <nc r="J56">
      <v>123468.94899999999</v>
    </nc>
  </rcc>
  <rcc rId="758" sId="3" numFmtId="4">
    <nc r="J57">
      <v>77062.95</v>
    </nc>
  </rcc>
  <rcc rId="759" sId="3" numFmtId="4">
    <nc r="J58">
      <v>861676.19733</v>
    </nc>
  </rcc>
  <rcc rId="760" sId="3" numFmtId="4">
    <nc r="J59">
      <v>14104103.726270001</v>
    </nc>
  </rcc>
  <rcc rId="761" sId="3" numFmtId="4">
    <nc r="J60">
      <v>67122.418739999994</v>
    </nc>
  </rcc>
  <rcc rId="762" sId="3" numFmtId="4">
    <nc r="J61">
      <v>1227298.6985799999</v>
    </nc>
  </rcc>
  <rcc rId="763" sId="3" numFmtId="4">
    <nc r="J62">
      <v>10646280.08663</v>
    </nc>
  </rcc>
  <rcc rId="764" sId="3" numFmtId="4">
    <nc r="J63">
      <v>2103028.70352</v>
    </nc>
  </rcc>
  <rcc rId="765" sId="3" numFmtId="4">
    <nc r="J64">
      <v>60373.818799999994</v>
    </nc>
  </rcc>
  <rcc rId="766" sId="3" numFmtId="4">
    <nc r="J65">
      <v>1387568.77449</v>
    </nc>
  </rcc>
  <rcc rId="767" sId="3" numFmtId="4">
    <nc r="J66">
      <v>72238.479449999999</v>
    </nc>
  </rcc>
  <rcc rId="768" sId="3" numFmtId="4">
    <nc r="J67">
      <v>437348.39504000003</v>
    </nc>
  </rcc>
  <rcc rId="769" sId="3" numFmtId="4">
    <nc r="J68">
      <v>820343.21488999994</v>
    </nc>
  </rcc>
  <rcc rId="770" sId="3" numFmtId="4">
    <nc r="J69">
      <v>57638.685109999999</v>
    </nc>
  </rcc>
  <rcc rId="771" sId="3" numFmtId="4">
    <nc r="J70">
      <v>178654.64433000001</v>
    </nc>
  </rcc>
  <rcc rId="772" sId="3" numFmtId="4">
    <nc r="J71">
      <v>78983.208859999999</v>
    </nc>
  </rcc>
  <rcc rId="773" sId="3" numFmtId="4">
    <nc r="J72">
      <v>93793.435469999997</v>
    </nc>
  </rcc>
  <rcc rId="774" sId="3" numFmtId="4">
    <nc r="J73">
      <v>5878</v>
    </nc>
  </rcc>
  <rcc rId="775" sId="3" numFmtId="4">
    <nc r="J74">
      <v>660646.69999999995</v>
    </nc>
  </rcc>
  <rcc rId="776" sId="3" numFmtId="4">
    <nc r="J75">
      <v>660646.69999999995</v>
    </nc>
  </rcc>
  <rcc rId="777" sId="3" numFmtId="4">
    <nc r="J76">
      <v>0</v>
    </nc>
  </rcc>
  <rcc rId="778" sId="3" numFmtId="4">
    <nc r="J77">
      <v>0</v>
    </nc>
  </rcc>
  <rcc rId="779" sId="3" numFmtId="4">
    <nc r="J78">
      <v>0</v>
    </nc>
  </rcc>
  <rcc rId="780" sId="3" numFmtId="4">
    <nc r="J79">
      <v>0</v>
    </nc>
  </rcc>
  <rcc rId="781" sId="3" numFmtId="4">
    <oc r="C27">
      <v>6521759.36699</v>
    </oc>
    <nc r="C27">
      <v>6521423.6669899998</v>
    </nc>
  </rcc>
  <rcc rId="782" sId="3" numFmtId="4">
    <oc r="C21">
      <v>11023655.040069999</v>
    </oc>
    <nc r="C21">
      <v>11023319.34007</v>
    </nc>
  </rcc>
  <rcc rId="783" sId="3" numFmtId="4">
    <oc r="C32">
      <v>1471931.3694000002</v>
    </oc>
    <nc r="C32">
      <v>1467255.3694000002</v>
    </nc>
  </rcc>
  <rcc rId="784" sId="3" numFmtId="4">
    <oc r="C29">
      <v>3334730.3269699998</v>
    </oc>
    <nc r="C29">
      <v>3330054.3269699998</v>
    </nc>
  </rcc>
  <rcc rId="785" sId="3" numFmtId="4">
    <oc r="C48">
      <v>2671948.2601199998</v>
    </oc>
    <nc r="C48">
      <v>2665969.8782500001</v>
    </nc>
  </rcc>
  <rcc rId="786" sId="3" numFmtId="4">
    <oc r="C49">
      <v>2495512.1244000001</v>
    </oc>
    <nc r="C49">
      <v>2489533.7425300004</v>
    </nc>
  </rcc>
  <rrc rId="787" sId="3" ref="I1:I1048576" action="deleteCol">
    <undo index="0" exp="area" ref3D="1" dr="$A$3:$XFD$3" dn="Заголовки_для_печати" sId="3"/>
    <undo index="0" exp="area" ref3D="1" dr="$A$3:$XFD$3" dn="Z_B0FE0F64_031E_4424_9BFF_D3F52ABFB89B_.wvu.PrintTitles" sId="3"/>
    <undo index="0" exp="area" ref3D="1" dr="$A$3:$XFD$3" dn="Z_FF4E70D3_BA11_44DD_97C7_DF286C61BE9A_.wvu.PrintTitles" sId="3"/>
    <rfmt sheetId="3" xfDxf="1" sqref="I1:I1048576" start="0" length="0"/>
    <rcc rId="0" sId="3" dxf="1">
      <nc r="I4" t="inlineStr">
        <is>
          <t>9600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fmt sheetId="3" sqref="I5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6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7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8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9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0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1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2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3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4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5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6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7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8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9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20" start="0" length="0">
      <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3" dxf="1">
      <nc r="I21" t="inlineStr">
        <is>
          <t>0400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2" t="inlineStr">
        <is>
          <t>0401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3" t="inlineStr">
        <is>
          <t>0405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4" t="inlineStr">
        <is>
          <t>0406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5" t="inlineStr">
        <is>
          <t>0407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6" t="inlineStr">
        <is>
          <t>0408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7" t="inlineStr">
        <is>
          <t>0409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8" t="inlineStr">
        <is>
          <t>0412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29" t="inlineStr">
        <is>
          <t>0500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0" t="inlineStr">
        <is>
          <t>0501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1" t="inlineStr">
        <is>
          <t>0502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2" t="inlineStr">
        <is>
          <t>0503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3" t="inlineStr">
        <is>
          <t>0505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4" t="inlineStr">
        <is>
          <t>0600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5" t="inlineStr">
        <is>
          <t>0602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6" t="inlineStr">
        <is>
          <t>0603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7" t="inlineStr">
        <is>
          <t>0605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8" t="inlineStr">
        <is>
          <t>0700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39" t="inlineStr">
        <is>
          <t>0701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0" t="inlineStr">
        <is>
          <t>0702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1" t="inlineStr">
        <is>
          <t>0703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2" t="inlineStr">
        <is>
          <t>0704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3" t="inlineStr">
        <is>
          <t>0705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4" t="inlineStr">
        <is>
          <t>0706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5" t="inlineStr">
        <is>
          <t>0707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6" t="inlineStr">
        <is>
          <t>0708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7" t="inlineStr">
        <is>
          <t>0709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8" t="inlineStr">
        <is>
          <t>0800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49" t="inlineStr">
        <is>
          <t>0801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0" t="inlineStr">
        <is>
          <t>0804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1" t="inlineStr">
        <is>
          <t>0900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2" t="inlineStr">
        <is>
          <t>0901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3" t="inlineStr">
        <is>
          <t>0902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4" t="inlineStr">
        <is>
          <t>0903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5" t="inlineStr">
        <is>
          <t>0904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6" t="inlineStr">
        <is>
          <t>0905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7" t="inlineStr">
        <is>
          <t>0906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8" t="inlineStr">
        <is>
          <t>0909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59" t="inlineStr">
        <is>
          <t>1000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0" t="inlineStr">
        <is>
          <t>1001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1" t="inlineStr">
        <is>
          <t>1002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2" t="inlineStr">
        <is>
          <t>1003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3" t="inlineStr">
        <is>
          <t>1004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4" t="inlineStr">
        <is>
          <t>1006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5" t="inlineStr">
        <is>
          <t>1100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6" t="inlineStr">
        <is>
          <t>1101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7" t="inlineStr">
        <is>
          <t>1102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8" t="inlineStr">
        <is>
          <t>1103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69" t="inlineStr">
        <is>
          <t>1105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0" t="inlineStr">
        <is>
          <t>1200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1" t="inlineStr">
        <is>
          <t>1201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2" t="inlineStr">
        <is>
          <t>1202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3" t="inlineStr">
        <is>
          <t>1204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4" t="inlineStr">
        <is>
          <t>1300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5" t="inlineStr">
        <is>
          <t>1301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6" t="inlineStr">
        <is>
          <t>1400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7" t="inlineStr">
        <is>
          <t>1401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8" t="inlineStr">
        <is>
          <t>1402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>
      <nc r="I79" t="inlineStr">
        <is>
          <t>1403</t>
        </is>
      </nc>
      <ndxf>
        <numFmt numFmtId="30" formatCode="@"/>
        <fill>
          <patternFill patternType="solid">
            <bgColor rgb="FFE9E7E2"/>
          </patternFill>
        </fill>
        <alignment horizontal="left" vertical="top" wrapText="1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</rrc>
  <rrc rId="788" sId="3" ref="I1:I1048576" action="deleteCol">
    <undo index="0" exp="area" ref3D="1" dr="$A$3:$XFD$3" dn="Заголовки_для_печати" sId="3"/>
    <undo index="0" exp="area" ref3D="1" dr="$A$3:$XFD$3" dn="Z_B0FE0F64_031E_4424_9BFF_D3F52ABFB89B_.wvu.PrintTitles" sId="3"/>
    <undo index="0" exp="area" ref3D="1" dr="$A$3:$XFD$3" dn="Z_FF4E70D3_BA11_44DD_97C7_DF286C61BE9A_.wvu.PrintTitles" sId="3"/>
    <rfmt sheetId="3" xfDxf="1" sqref="I1:I1048576" start="0" length="0"/>
    <rcc rId="0" sId="3" dxf="1" numFmtId="4">
      <nc r="I4">
        <v>65004360.728260003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fmt sheetId="3" sqref="I5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6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7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8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9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0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1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2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3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4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5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6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7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8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19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fmt sheetId="3" sqref="I20" start="0" length="0">
      <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dxf>
    </rfmt>
    <rcc rId="0" sId="3" dxf="1" numFmtId="4">
      <nc r="I21">
        <v>11023319.34007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2">
        <v>349232.46335000003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3">
        <v>2345482.9567600004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4">
        <v>59604.839919999999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5">
        <v>233195.95055000001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6">
        <v>325020.29281000001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7">
        <v>6521423.6669899998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8">
        <v>1189359.1696900001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29">
        <v>3330054.3269699998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0">
        <v>416032.47613999998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1">
        <v>1196935.0919999999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2">
        <v>1467255.3694000002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3">
        <v>249831.38943000001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4">
        <v>476669.84089999995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5">
        <v>340827.1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6">
        <v>47259.99697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7">
        <v>88582.743930000011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8">
        <v>21387841.653869998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39">
        <v>6984646.4871000005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0">
        <v>10015992.64033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1">
        <v>1719888.4794100001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2">
        <v>1834070.8751500002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3">
        <v>102299.183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4">
        <v>68715.3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5">
        <v>221114.59568999999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6">
        <v>46238.38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7">
        <v>394875.71318999998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8">
        <v>2665969.8782500001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49">
        <v>2489533.7425300004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0">
        <v>176436.13571999999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1">
        <v>4983465.6302500004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2">
        <v>2151479.8796999999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3">
        <v>1566605.0677799999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4">
        <v>22816.5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5">
        <v>180356.08643999998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6">
        <v>123468.94899999999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7">
        <v>77062.95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8">
        <v>861676.19733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59">
        <v>14104103.726270001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0">
        <v>67122.418739999994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1">
        <v>1227298.6985799999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2">
        <v>10646280.08663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3">
        <v>2103028.70352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4">
        <v>60373.818799999994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5">
        <v>1387568.77449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6">
        <v>72238.479449999999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7">
        <v>437348.39504000003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8">
        <v>820343.21488999994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69">
        <v>57638.685109999999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0">
        <v>178654.64433000001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1">
        <v>78983.208859999999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2">
        <v>93793.435469999997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3">
        <v>5878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4">
        <v>660646.69999999995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5">
        <v>660646.69999999995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6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7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8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  <rcc rId="0" sId="3" dxf="1" numFmtId="4">
      <nc r="I79">
        <v>0</v>
      </nc>
      <ndxf>
        <font>
          <sz val="11"/>
          <color rgb="FF000000"/>
          <name val="Calibri"/>
          <scheme val="minor"/>
        </font>
        <numFmt numFmtId="4" formatCode="#,##0.00"/>
        <fill>
          <patternFill patternType="solid">
            <bgColor rgb="FFDCFFDC"/>
          </patternFill>
        </fill>
        <alignment horizontal="right" vertical="top" readingOrder="0"/>
        <border outline="0">
          <left style="thin">
            <color rgb="FF000000"/>
          </left>
          <right style="thin">
            <color rgb="FF000000"/>
          </right>
          <top style="thin">
            <color rgb="FF000000"/>
          </top>
          <bottom style="thin">
            <color rgb="FF000000"/>
          </bottom>
        </border>
      </ndxf>
    </rcc>
  </rr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9" sId="3">
    <oc r="G33">
      <f>D33/F33</f>
    </oc>
    <nc r="G33">
      <f>D33/F33</f>
    </nc>
  </rcc>
  <rcc rId="790" sId="3" odxf="1" dxf="1">
    <oc r="G34">
      <f>D34/#REF!</f>
    </oc>
    <nc r="G34">
      <f>D34/F34</f>
    </nc>
    <ndxf>
      <font>
        <b val="0"/>
        <sz val="9"/>
        <color rgb="FF000000"/>
        <name val="Times New Roman"/>
        <scheme val="none"/>
      </font>
    </ndxf>
  </rcc>
  <rcc rId="791" sId="3">
    <oc r="G36">
      <f>D36/#REF!</f>
    </oc>
    <nc r="G36">
      <f>D36/F36</f>
    </nc>
  </rcc>
  <rcc rId="792" sId="3">
    <oc r="G37">
      <f>D37/#REF!</f>
    </oc>
    <nc r="G37">
      <f>D37/F37</f>
    </nc>
  </rcc>
  <rcc rId="793" sId="3">
    <oc r="G35">
      <f>D35/#REF!</f>
    </oc>
    <nc r="G35" t="inlineStr">
      <is>
        <t>-</t>
      </is>
    </nc>
  </rcc>
  <rfmt sheetId="3" sqref="G34" start="0" length="2147483647">
    <dxf>
      <font>
        <b/>
      </font>
    </dxf>
  </rfmt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10" start="0" length="0">
    <dxf>
      <numFmt numFmtId="164" formatCode="#,##0.0"/>
      <alignment vertical="center" wrapText="1" readingOrder="0"/>
    </dxf>
  </rfmt>
  <rfmt sheetId="2" sqref="G10" start="0" length="0">
    <dxf>
      <numFmt numFmtId="164" formatCode="#,##0.0"/>
      <alignment vertical="center" wrapText="1" readingOrder="0"/>
    </dxf>
  </rfmt>
  <rfmt sheetId="2" sqref="G27" start="0" length="0">
    <dxf>
      <numFmt numFmtId="164" formatCode="#,##0.0"/>
      <alignment vertical="center" readingOrder="0"/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" sId="1" numFmtId="4">
    <nc r="D17">
      <v>16169.1</v>
    </nc>
  </rcc>
  <rcc rId="797" sId="1" numFmtId="4">
    <oc r="D17">
      <v>16169.153119999999</v>
    </oc>
    <nc r="D17">
      <v>16169.15</v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0" sId="1" numFmtId="4">
    <oc r="D11">
      <v>61564.375899999999</v>
    </oc>
    <nc r="D11">
      <v>61564.4</v>
    </nc>
  </rcc>
  <rcc rId="801" sId="1" numFmtId="4">
    <oc r="D15">
      <v>208115.72593000002</v>
    </oc>
    <nc r="D15">
      <v>208115.7</v>
    </nc>
  </rcc>
  <rcc rId="802" sId="1" numFmtId="4">
    <oc r="D9">
      <v>73108.19584</v>
    </oc>
    <nc r="D9">
      <v>73108.2</v>
    </nc>
  </rcc>
  <rcc rId="803" sId="1" numFmtId="4">
    <oc r="D10">
      <v>52519.411060000006</v>
    </oc>
    <nc r="D10">
      <v>52519.4</v>
    </nc>
  </rcc>
  <rcc rId="804" sId="1" numFmtId="4">
    <oc r="D12">
      <v>8227.8471499999996</v>
    </oc>
    <nc r="D12">
      <v>8227.9</v>
    </nc>
  </rcc>
  <rfmt sheetId="1" sqref="D17">
    <dxf>
      <fill>
        <patternFill patternType="solid">
          <bgColor rgb="FFFFFF00"/>
        </patternFill>
      </fill>
    </dxf>
  </rfmt>
  <rcc rId="805" sId="1" numFmtId="4">
    <oc r="D19">
      <v>57148.528170000005</v>
    </oc>
    <nc r="D19">
      <v>57148.5</v>
    </nc>
  </rcc>
  <rcc rId="806" sId="1" numFmtId="4">
    <oc r="D20">
      <v>30454.094940000003</v>
    </oc>
    <nc r="D20">
      <v>30454.1</v>
    </nc>
  </rcc>
  <rcc rId="807" sId="1" numFmtId="4">
    <oc r="D21">
      <v>52628.582999999999</v>
    </oc>
    <nc r="D21">
      <v>52628.6</v>
    </nc>
  </rcc>
  <rcc rId="808" sId="1" numFmtId="4">
    <oc r="D22">
      <v>89347.961410000004</v>
    </oc>
    <nc r="D22">
      <v>89348</v>
    </nc>
  </rcc>
  <rcc rId="809" sId="1" numFmtId="4">
    <oc r="D24">
      <v>110616.07165000001</v>
    </oc>
    <nc r="D24">
      <v>110616.1</v>
    </nc>
  </rcc>
  <rcc rId="810" sId="1" numFmtId="4">
    <oc r="D25">
      <v>900085.34921000001</v>
    </oc>
    <nc r="D25">
      <v>900085.4</v>
    </nc>
  </rcc>
  <rcc rId="811" sId="1" numFmtId="4">
    <oc r="D26">
      <v>10580.23467</v>
    </oc>
    <nc r="D26">
      <v>10580.2</v>
    </nc>
  </rcc>
  <rcc rId="812" sId="1" numFmtId="4">
    <oc r="D27">
      <v>78550.215150000004</v>
    </oc>
    <nc r="D27">
      <v>78550.2</v>
    </nc>
  </rcc>
  <rcc rId="813" sId="1" numFmtId="4">
    <oc r="D28">
      <v>32066.041129999998</v>
    </oc>
    <nc r="D28">
      <v>32066.1</v>
    </nc>
  </rcc>
  <rcc rId="814" sId="1" numFmtId="4">
    <oc r="D29">
      <v>650805.33349999995</v>
    </oc>
    <nc r="D29">
      <v>650805.30000000005</v>
    </nc>
  </rcc>
  <rcc rId="815" sId="1" numFmtId="4">
    <oc r="D30">
      <v>312803.33592000004</v>
    </oc>
    <nc r="D30">
      <v>312803.3</v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8" sId="1" numFmtId="4">
    <oc r="D32">
      <v>29130.469980000002</v>
    </oc>
    <nc r="D32">
      <v>29130.5</v>
    </nc>
  </rcc>
  <rcc rId="819" sId="1" numFmtId="4">
    <oc r="D33">
      <v>89181.199489999999</v>
    </oc>
    <nc r="D33">
      <v>89181.2</v>
    </nc>
  </rcc>
  <rcc rId="820" sId="1" numFmtId="4">
    <oc r="D35">
      <v>25845.904039999998</v>
    </oc>
    <nc r="D35">
      <v>25845.9</v>
    </nc>
  </rcc>
  <rcc rId="821" sId="1" numFmtId="4">
    <oc r="D39">
      <v>1792.87743</v>
    </oc>
    <nc r="D39">
      <v>1792.9</v>
    </nc>
  </rcc>
  <rcc rId="822" sId="1" numFmtId="4">
    <oc r="D38">
      <v>9296.2636300000013</v>
    </oc>
    <nc r="D38">
      <v>9296.2000000000007</v>
    </nc>
  </rcc>
  <rcc rId="823" sId="1" numFmtId="4">
    <oc r="D41">
      <v>2421652.0915700002</v>
    </oc>
    <nc r="D41">
      <v>2421652.1</v>
    </nc>
  </rcc>
  <rcc rId="824" sId="1" numFmtId="4">
    <oc r="D42">
      <v>4467682.8223000001</v>
    </oc>
    <nc r="D42">
      <v>4467682.8</v>
    </nc>
  </rcc>
  <rcc rId="825" sId="1" numFmtId="4">
    <oc r="D43">
      <v>55406.263789999997</v>
    </oc>
    <nc r="D43">
      <v>55406.3</v>
    </nc>
  </rcc>
  <rcc rId="826" sId="1" numFmtId="4">
    <oc r="D44">
      <v>750873.96016000002</v>
    </oc>
    <nc r="D44">
      <v>750873.96</v>
    </nc>
  </rcc>
  <rcc rId="827" sId="1" numFmtId="4">
    <oc r="D45">
      <v>38811.1302</v>
    </oc>
    <nc r="D45">
      <v>38811.1</v>
    </nc>
  </rcc>
  <rcc rId="828" sId="1" numFmtId="4">
    <oc r="D48">
      <v>22628.080000000002</v>
    </oc>
    <nc r="D48">
      <v>22628.1</v>
    </nc>
  </rcc>
  <rcc rId="829" sId="1" numFmtId="4">
    <oc r="D49">
      <v>46585.84979</v>
    </oc>
    <nc r="D49">
      <v>46585.9</v>
    </nc>
  </rcc>
  <rcc rId="830" sId="1" numFmtId="4">
    <oc r="D47">
      <v>28198.337800000001</v>
    </oc>
    <nc r="D47">
      <v>28198.3</v>
    </nc>
  </rcc>
  <rcc rId="831" sId="1" numFmtId="4">
    <oc r="D46">
      <v>39983.137999999999</v>
    </oc>
    <nc r="D46">
      <v>39983.1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2" sId="1" numFmtId="4">
    <oc r="D51">
      <v>414668.11067000002</v>
    </oc>
    <nc r="D51">
      <v>414668.1</v>
    </nc>
  </rcc>
  <rcc rId="833" sId="1" numFmtId="4">
    <oc r="D52">
      <v>47500.60368</v>
    </oc>
    <nc r="D52">
      <v>47500.6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4" sId="1" numFmtId="4">
    <oc r="D54">
      <v>1056423.7788500001</v>
    </oc>
    <nc r="D54">
      <v>1056423.8</v>
    </nc>
  </rcc>
  <rcc rId="835" sId="1" numFmtId="4">
    <oc r="D56">
      <v>10990.941000000001</v>
    </oc>
    <nc r="D56">
      <v>10990.9</v>
    </nc>
  </rcc>
  <rcc rId="836" sId="1" numFmtId="4">
    <oc r="D57">
      <v>31353.078000000001</v>
    </oc>
    <nc r="D57">
      <v>31353.1</v>
    </nc>
  </rcc>
  <rcc rId="837" sId="1" numFmtId="4">
    <oc r="D58">
      <v>49958.379219999995</v>
    </oc>
    <nc r="D58">
      <v>49958.400000000001</v>
    </nc>
  </rcc>
  <rcc rId="838" sId="1" numFmtId="4">
    <oc r="D55">
      <v>645560.05553999997</v>
    </oc>
    <nc r="D55">
      <v>645560</v>
    </nc>
  </rcc>
  <rcc rId="839" sId="1" numFmtId="4">
    <oc r="D59">
      <v>34359.351000000002</v>
    </oc>
    <nc r="D59">
      <v>34359.300000000003</v>
    </nc>
  </rcc>
  <rcc rId="840" sId="1" numFmtId="4">
    <oc r="D60">
      <v>368376.26451999997</v>
    </oc>
    <nc r="D60">
      <v>368376.3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1" sId="1" numFmtId="4">
    <oc r="D62">
      <v>24240.838070000002</v>
    </oc>
    <nc r="D62">
      <v>24240.799999999999</v>
    </nc>
  </rcc>
  <rcc rId="842" sId="1" numFmtId="4">
    <oc r="D63">
      <v>610680.77800000005</v>
    </oc>
    <nc r="D63">
      <v>610680.80000000005</v>
    </nc>
  </rcc>
  <rcc rId="843" sId="1" numFmtId="4">
    <oc r="D64">
      <v>5113569.7549599996</v>
    </oc>
    <nc r="D64">
      <v>5113569.8</v>
    </nc>
  </rcc>
  <rcc rId="844" sId="1" numFmtId="4">
    <oc r="D65">
      <v>945328.74953999999</v>
    </oc>
    <nc r="D65">
      <v>945328.7</v>
    </nc>
  </rcc>
  <rcc rId="845" sId="1" numFmtId="4">
    <oc r="D66">
      <v>23216.6967</v>
    </oc>
    <nc r="D66">
      <v>23216.7</v>
    </nc>
  </rcc>
  <rcc rId="846" sId="1" numFmtId="4">
    <oc r="D68">
      <v>68419.455000000002</v>
    </oc>
    <nc r="D68">
      <v>68419.5</v>
    </nc>
  </rcc>
  <rcc rId="847" sId="1" numFmtId="4">
    <oc r="D69">
      <v>235127.09621000002</v>
    </oc>
    <nc r="D69">
      <v>235127.1</v>
    </nc>
  </rcc>
  <rcc rId="848" sId="1" numFmtId="4">
    <oc r="D70">
      <v>17922.131390000002</v>
    </oc>
    <nc r="D70">
      <v>17922.099999999999</v>
    </nc>
  </rcc>
  <rcc rId="849" sId="1" numFmtId="4">
    <oc r="D72">
      <v>36904.748590000003</v>
    </oc>
    <nc r="D72">
      <v>36904.699999999997</v>
    </nc>
  </rcc>
  <rcc rId="850" sId="1" numFmtId="4">
    <oc r="D73">
      <v>32298.7667</v>
    </oc>
    <nc r="D73">
      <v>32298.799999999999</v>
    </nc>
  </rcc>
  <rcc rId="851" sId="1" numFmtId="4">
    <oc r="D76">
      <v>12768.965759999999</v>
    </oc>
    <nc r="D76">
      <v>12768.97</v>
    </nc>
  </rcc>
  <rcc rId="852" sId="1" numFmtId="4">
    <oc r="D80">
      <v>325554.77119999996</v>
    </oc>
    <nc r="D80">
      <v>325554.8</v>
    </nc>
  </rcc>
  <rcc rId="853" sId="1" numFmtId="4">
    <oc r="D17">
      <v>16169.15</v>
    </oc>
    <nc r="D17">
      <v>16169.2</v>
    </nc>
  </rcc>
  <rfmt sheetId="1" sqref="D17">
    <dxf>
      <fill>
        <patternFill patternType="none">
          <bgColor auto="1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60" sheetId="1" source="F37:F38" destination="F38:F39" sourceSheetId="1">
    <rcc rId="0" sId="1" dxf="1" numFmtId="4">
      <nc r="F39">
        <v>0</v>
      </nc>
      <n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fmt sheetId="1" sqref="F3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61" sId="1">
    <nc r="F37">
      <v>0</v>
    </nc>
  </rcc>
  <rfmt sheetId="1" sqref="G37" start="0" length="0">
    <dxf>
      <font>
        <b/>
        <sz val="9"/>
        <color rgb="FF000000"/>
        <name val="Times New Roman"/>
        <scheme val="none"/>
      </font>
    </dxf>
  </rfmt>
  <rcc rId="162" sId="1" odxf="1" dxf="1">
    <oc r="G38">
      <f>D38/F39</f>
    </oc>
    <nc r="G38">
      <f>D38/F38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63" sId="1" odxf="1" dxf="1">
    <oc r="G39" t="inlineStr">
      <is>
        <t>-</t>
      </is>
    </oc>
    <nc r="G39">
      <f>D39/F39</f>
    </nc>
    <odxf>
      <font>
        <b val="0"/>
        <sz val="9"/>
        <color rgb="FF000000"/>
        <name val="Times New Roman"/>
        <scheme val="none"/>
      </font>
    </odxf>
    <ndxf>
      <font>
        <b/>
        <sz val="9"/>
        <color rgb="FF000000"/>
        <name val="Times New Roman"/>
        <scheme val="none"/>
      </font>
    </ndxf>
  </rcc>
  <rcc rId="164" sId="1">
    <oc r="G37">
      <f>D37/F38</f>
    </oc>
    <nc r="G37" t="inlineStr">
      <is>
        <t>-</t>
      </is>
    </nc>
  </rcc>
  <rfmt sheetId="1" sqref="G38:G39" start="0" length="2147483647">
    <dxf>
      <font>
        <b val="0"/>
      </font>
    </dxf>
  </rfmt>
  <rcc rId="165" sId="1">
    <oc r="G40">
      <f>D40/F40</f>
    </oc>
    <nc r="G40">
      <f>D40/F40</f>
    </nc>
  </rcc>
  <rm rId="166" sheetId="1" source="F68:F80" destination="F69:F81" sourceSheetId="1">
    <rfmt sheetId="1" sqref="F81" start="0" length="0">
      <dxf>
        <font>
          <sz val="9"/>
          <color rgb="FF000000"/>
          <name val="Times New Roman"/>
          <scheme val="none"/>
        </font>
        <numFmt numFmtId="164" formatCode="#,##0.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167" sId="1">
    <oc r="G68">
      <f>D68/F69</f>
    </oc>
    <nc r="G68">
      <f>D68/F68</f>
    </nc>
  </rcc>
  <rcc rId="168" sId="1">
    <oc r="G69">
      <f>D69/F70</f>
    </oc>
    <nc r="G69">
      <f>D69/F69</f>
    </nc>
  </rcc>
  <rcc rId="169" sId="1">
    <oc r="G70">
      <f>D70/F71</f>
    </oc>
    <nc r="G70">
      <f>D70/F70</f>
    </nc>
  </rcc>
  <rcc rId="170" sId="1">
    <oc r="G71">
      <f>D71/F72</f>
    </oc>
    <nc r="G71">
      <f>D71/F71</f>
    </nc>
  </rcc>
  <rcc rId="171" sId="1">
    <oc r="G72">
      <f>D72/F73</f>
    </oc>
    <nc r="G72">
      <f>D72/F72</f>
    </nc>
  </rcc>
  <rcc rId="172" sId="1">
    <oc r="G73">
      <f>D73/F74</f>
    </oc>
    <nc r="G73">
      <f>D73/F73</f>
    </nc>
  </rcc>
  <rcc rId="173" sId="1">
    <oc r="G74">
      <f>D74/F75</f>
    </oc>
    <nc r="G74">
      <f>D74/F74</f>
    </nc>
  </rcc>
  <rcc rId="174" sId="1">
    <oc r="G75">
      <f>D75/F76</f>
    </oc>
    <nc r="G75">
      <f>D75/F75</f>
    </nc>
  </rcc>
  <rcc rId="175" sId="1">
    <oc r="G76">
      <f>D76/F77</f>
    </oc>
    <nc r="G76">
      <f>D76/F76</f>
    </nc>
  </rcc>
  <rcc rId="176" sId="1">
    <oc r="G77">
      <f>D77/F78</f>
    </oc>
    <nc r="G77">
      <f>D77/F77</f>
    </nc>
  </rcc>
  <rcc rId="177" sId="1">
    <oc r="G78">
      <f>D78/F79</f>
    </oc>
    <nc r="G78">
      <f>D78/F78</f>
    </nc>
  </rcc>
  <rcc rId="178" sId="1">
    <oc r="G79">
      <f>D79/F80</f>
    </oc>
    <nc r="G79">
      <f>D79/F79</f>
    </nc>
  </rcc>
  <rcc rId="179" sId="1" odxf="1" dxf="1">
    <nc r="G80">
      <f>D80/F80</f>
    </nc>
    <odxf>
      <font>
        <b/>
        <sz val="9"/>
        <color rgb="FF000000"/>
        <name val="Times New Roman"/>
        <scheme val="none"/>
      </font>
    </odxf>
    <ndxf>
      <font>
        <b val="0"/>
        <sz val="9"/>
        <color rgb="FF000000"/>
        <name val="Times New Roman"/>
        <scheme val="none"/>
      </font>
    </ndxf>
  </rcc>
  <rcc rId="180" sId="1" odxf="1" dxf="1">
    <nc r="G81">
      <f>D81/F81</f>
    </nc>
    <odxf>
      <font>
        <b/>
        <sz val="9"/>
        <color rgb="FF000000"/>
        <name val="Times New Roman"/>
        <scheme val="none"/>
      </font>
    </odxf>
    <ndxf>
      <font>
        <b val="0"/>
        <sz val="9"/>
        <color rgb="FF000000"/>
        <name val="Times New Roman"/>
        <scheme val="none"/>
      </font>
    </ndxf>
  </rcc>
  <rfmt sheetId="1" sqref="F80" start="0" length="2147483647">
    <dxf>
      <font>
        <b val="0"/>
      </font>
    </dxf>
  </rfmt>
  <rrc rId="181" sId="1" ref="A68:XFD68" action="deleteRow">
    <undo index="0" exp="area" dr="D68:D71" r="D67" sId="1"/>
    <undo index="0" exp="area" dr="C68:C71" r="C67" sId="1"/>
    <rfmt sheetId="1" xfDxf="1" sqref="A68:XFD68" start="0" length="0"/>
    <rcc rId="0" sId="1" dxf="1">
      <nc r="A68" t="inlineStr">
        <is>
          <t>1101</t>
        </is>
      </nc>
      <ndxf>
        <font>
          <sz val="9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8" t="inlineStr">
        <is>
          <t>Физическая культура</t>
        </is>
      </nc>
      <ndxf>
        <font>
          <sz val="9"/>
          <color rgb="FF000000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68">
        <v>0</v>
      </nc>
      <ndxf>
        <font>
          <sz val="9"/>
          <color rgb="FF000000"/>
          <name val="Times New Roman"/>
          <scheme val="none"/>
        </font>
        <numFmt numFmtId="164" formatCode="#,##0.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68">
        <v>0</v>
      </nc>
      <ndxf>
        <font>
          <sz val="9"/>
          <color rgb="FF000000"/>
          <name val="Times New Roman"/>
          <scheme val="none"/>
        </font>
        <numFmt numFmtId="164" formatCode="#,##0.0"/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8" t="inlineStr">
        <is>
          <t>-</t>
        </is>
      </nc>
      <ndxf>
        <font>
          <b/>
          <sz val="9"/>
          <color rgb="FF000000"/>
          <name val="Times New Roman"/>
          <scheme val="none"/>
        </font>
        <numFmt numFmtId="165" formatCode="0.0%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8">
        <f>D68/F68</f>
      </nc>
      <ndxf>
        <font>
          <sz val="9"/>
          <color rgb="FF000000"/>
          <name val="Times New Roman"/>
          <scheme val="none"/>
        </font>
        <numFmt numFmtId="165" formatCode="0.0%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" sId="1" numFmtId="4">
    <oc r="C15">
      <v>610560.37259000004</v>
    </oc>
    <nc r="C15">
      <v>610560.4</v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5" sId="1" numFmtId="4">
    <oc r="C24">
      <v>346373.01635000005</v>
    </oc>
    <nc r="C24">
      <v>346373</v>
    </nc>
  </rcc>
  <rcc rId="856" sId="1" numFmtId="4">
    <oc r="C25">
      <v>2341117.7383000003</v>
    </oc>
    <nc r="C25">
      <v>2341117.7000000002</v>
    </nc>
  </rcc>
  <rcc rId="857" sId="1" numFmtId="4">
    <oc r="C26">
      <v>50029.628479999999</v>
    </oc>
    <nc r="C26">
      <v>50029.599999999999</v>
    </nc>
  </rcc>
  <rcc rId="858" sId="1" numFmtId="4">
    <oc r="C27">
      <v>233195.95055000001</v>
    </oc>
    <nc r="C27">
      <v>233195.95</v>
    </nc>
  </rcc>
  <rcc rId="859" sId="1" numFmtId="4">
    <oc r="C28">
      <v>215078.82681</v>
    </oc>
    <nc r="C28">
      <v>215078.8</v>
    </nc>
  </rcc>
  <rcc rId="860" sId="1" numFmtId="4">
    <oc r="C29">
      <v>5060695.3788599996</v>
    </oc>
    <nc r="C29">
      <v>5060695.4000000004</v>
    </nc>
  </rcc>
  <rcc rId="861" sId="1" numFmtId="4">
    <oc r="C30">
      <v>978793.88896000001</v>
    </oc>
    <nc r="C30">
      <v>978793.9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2" sId="1" numFmtId="4">
    <oc r="C32">
      <v>271486.28000000003</v>
    </oc>
    <nc r="C32">
      <v>271486.3</v>
    </nc>
  </rcc>
  <rcc rId="863" sId="1" numFmtId="4">
    <oc r="C33">
      <v>923412.11119000008</v>
    </oc>
    <nc r="C33">
      <v>923412.1</v>
    </nc>
  </rcc>
  <rcc rId="864" sId="1" numFmtId="4">
    <oc r="C34">
      <v>386206.26042000001</v>
    </oc>
    <nc r="C34">
      <v>386206.3</v>
    </nc>
  </rcc>
  <rcc rId="865" sId="1" numFmtId="4">
    <oc r="C38">
      <v>29704.716969999998</v>
    </oc>
    <nc r="C38">
      <v>29704.7</v>
    </nc>
  </rcc>
  <rcc rId="866" sId="1" numFmtId="4">
    <oc r="C39">
      <v>70060.00447</v>
    </oc>
    <nc r="C39">
      <v>70060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" sId="1" numFmtId="4">
    <oc r="C41">
      <v>5931753.20426</v>
    </oc>
    <nc r="C41">
      <v>5931753.2000000002</v>
    </nc>
  </rcc>
  <rcc rId="868" sId="1" numFmtId="4">
    <oc r="C42">
      <v>8687338.9082399998</v>
    </oc>
    <nc r="C42">
      <v>8687338.9000000004</v>
    </nc>
  </rcc>
  <rcc rId="869" sId="1" numFmtId="4">
    <oc r="C43">
      <v>671528.82614999998</v>
    </oc>
    <nc r="C43">
      <v>671528.8</v>
    </nc>
  </rcc>
  <rcc rId="870" sId="1" numFmtId="4">
    <oc r="C44">
      <v>1834070.8751500002</v>
    </oc>
    <nc r="C44">
      <v>1834070.9</v>
    </nc>
  </rcc>
  <rcc rId="871" sId="1" numFmtId="4">
    <oc r="C45">
      <v>102247.883</v>
    </oc>
    <nc r="C45">
      <v>102247.9</v>
    </nc>
  </rcc>
  <rcc rId="872" sId="1" numFmtId="4">
    <oc r="C47">
      <v>83503.598689999999</v>
    </oc>
    <nc r="C47">
      <v>83503.600000000006</v>
    </nc>
  </rcc>
  <rcc rId="873" sId="1" numFmtId="4">
    <oc r="C48">
      <v>46238.38</v>
    </oc>
    <nc r="C48">
      <v>46238.400000000001</v>
    </nc>
  </rcc>
  <rcc rId="874" sId="1" numFmtId="4">
    <oc r="C51">
      <v>1377924.4444899999</v>
    </oc>
    <nc r="C51">
      <v>1377924.4</v>
    </nc>
  </rcc>
  <rcc rId="875" sId="1" numFmtId="4">
    <oc r="C52">
      <v>113491.27925000001</v>
    </oc>
    <nc r="C52">
      <v>113491.3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" sId="1" numFmtId="4">
    <oc r="C54">
      <v>2151479.8796999999</v>
    </oc>
    <nc r="C54">
      <v>2151479.9</v>
    </nc>
  </rcc>
  <rcc rId="877" sId="1" numFmtId="4">
    <oc r="C55">
      <v>1566605.0677799999</v>
    </oc>
    <nc r="C55">
      <v>1566605.1</v>
    </nc>
  </rcc>
  <rcc rId="878" sId="1" numFmtId="4">
    <oc r="C57">
      <v>180356.08643999998</v>
    </oc>
    <nc r="C57">
      <v>180356.1</v>
    </nc>
  </rcc>
  <rcc rId="879" sId="1" numFmtId="4">
    <oc r="C58">
      <v>123468.94899999999</v>
    </oc>
    <nc r="C58">
      <v>123468.9</v>
    </nc>
  </rcc>
  <rcc rId="880" sId="1" numFmtId="4">
    <oc r="C59">
      <v>77062.95</v>
    </oc>
    <nc r="C59">
      <v>77062.899999999994</v>
    </nc>
  </rcc>
  <rcc rId="881" sId="1" numFmtId="4">
    <oc r="C60">
      <v>861676.19733</v>
    </oc>
    <nc r="C60">
      <v>861676.2</v>
    </nc>
  </rcc>
  <rcc rId="882" sId="1" numFmtId="4">
    <oc r="C63">
      <v>1226281.33023</v>
    </oc>
    <nc r="C63">
      <v>1226281.3</v>
    </nc>
  </rcc>
  <rcc rId="883" sId="1" numFmtId="4">
    <oc r="C64">
      <v>10628900.70114</v>
    </oc>
    <nc r="C64">
      <v>10628900.699999999</v>
    </nc>
  </rcc>
  <rcc rId="884" sId="1" numFmtId="4">
    <oc r="C65">
      <v>2059963.89</v>
    </oc>
    <nc r="C65">
      <v>2059963.9</v>
    </nc>
  </rcc>
  <rcc rId="885" sId="1" numFmtId="4">
    <oc r="C69">
      <v>525825.41489000001</v>
    </oc>
    <nc r="C69">
      <v>525825.4</v>
    </nc>
  </rcc>
  <rcc rId="886" sId="1" numFmtId="4">
    <oc r="C70">
      <v>37737.485110000001</v>
    </oc>
    <nc r="C70">
      <v>37737.5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" sId="1" numFmtId="4">
    <oc r="C72">
      <v>71220.390680000011</v>
    </oc>
    <nc r="C72">
      <v>71220.399999999994</v>
    </nc>
  </rcc>
  <rcc rId="888" sId="1" numFmtId="4">
    <oc r="C73">
      <v>85044.719700000001</v>
    </oc>
    <nc r="C73">
      <v>85044.7</v>
    </nc>
  </rcc>
  <rcc rId="889" sId="1" numFmtId="4">
    <oc r="C80">
      <v>754117.80752000003</v>
    </oc>
    <nc r="C80">
      <v>754117.8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0" sId="1" numFmtId="4">
    <oc r="C20">
      <v>102201.29</v>
    </oc>
    <nc r="C20">
      <v>102201.3</v>
    </nc>
  </rcc>
  <rcc rId="891" sId="1" numFmtId="4">
    <oc r="C27">
      <v>233195.95</v>
    </oc>
    <nc r="C27">
      <v>233196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2" sId="1" numFmtId="4">
    <oc r="D17">
      <v>16169.2</v>
    </oc>
    <nc r="D17">
      <v>16169.1</v>
    </nc>
  </rcc>
  <rcc rId="893" sId="1" numFmtId="4">
    <oc r="D44">
      <v>750873.96</v>
    </oc>
    <nc r="D44">
      <v>750874</v>
    </nc>
  </rcc>
  <rcv guid="{B0FE0F64-031E-4424-9BFF-D3F52ABFB89B}" action="delete"/>
  <rdn rId="0" localSheetId="1" customView="1" name="Z_B0FE0F64_031E_4424_9BFF_D3F52ABFB89B_.wvu.PrintTitles" hidden="1" oldHidden="1">
    <formula>В3!$5:$5</formula>
    <oldFormula>В3!$5:$5</oldFormula>
  </rdn>
  <rdn rId="0" localSheetId="3" customView="1" name="Z_B0FE0F64_031E_4424_9BFF_D3F52ABFB89B_.wvu.PrintTitles" hidden="1" oldHidden="1">
    <formula>В5!$3:$3</formula>
    <oldFormula>В5!$3:$3</oldFormula>
  </rdn>
  <rcv guid="{B0FE0F64-031E-4424-9BFF-D3F52ABFB89B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61DF419E_6674_40D7_92F7_62D9644357AB_.wvu.PrintTitles" hidden="1" oldHidden="1">
    <formula>В3!$5:$5</formula>
  </rdn>
  <rdn rId="0" localSheetId="3" customView="1" name="Z_61DF419E_6674_40D7_92F7_62D9644357AB_.wvu.PrintTitles" hidden="1" oldHidden="1">
    <formula>В5!$3:$3</formula>
  </rdn>
  <rcv guid="{61DF419E-6674-40D7-92F7-62D9644357AB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1DF419E-6674-40D7-92F7-62D9644357AB}" action="delete"/>
  <rdn rId="0" localSheetId="1" customView="1" name="Z_61DF419E_6674_40D7_92F7_62D9644357AB_.wvu.PrintTitles" hidden="1" oldHidden="1">
    <formula>В3!$5:$5</formula>
    <oldFormula>В3!$5:$5</oldFormula>
  </rdn>
  <rdn rId="0" localSheetId="3" customView="1" name="Z_61DF419E_6674_40D7_92F7_62D9644357AB_.wvu.PrintTitles" hidden="1" oldHidden="1">
    <formula>В5!$3:$3</formula>
    <oldFormula>В5!$3:$3</oldFormula>
  </rdn>
  <rcv guid="{61DF419E-6674-40D7-92F7-62D9644357A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" sId="1">
    <oc r="F71">
      <f>SUM(F72:F74)</f>
    </oc>
    <nc r="F71">
      <f>SUM(F72:F74)</f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0" sId="1">
    <oc r="G2" t="inlineStr">
      <is>
        <t>Таблица В3</t>
      </is>
    </oc>
    <nc r="G2"/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" sId="1">
    <oc r="G7">
      <f>D7/F7</f>
    </oc>
    <nc r="G7">
      <f>D7/F7</f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" sId="1" numFmtId="4">
    <oc r="D8">
      <v>39948.602180000002</v>
    </oc>
    <nc r="D8">
      <v>39948.6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0"/>
  <sheetViews>
    <sheetView tabSelected="1" workbookViewId="0">
      <selection activeCell="A2" sqref="A2"/>
    </sheetView>
  </sheetViews>
  <sheetFormatPr defaultColWidth="9.1796875" defaultRowHeight="14.5" x14ac:dyDescent="0.35"/>
  <cols>
    <col min="1" max="1" width="9.1796875" style="1"/>
    <col min="2" max="2" width="40.453125" style="1" customWidth="1"/>
    <col min="3" max="3" width="14.453125" style="1" customWidth="1"/>
    <col min="4" max="4" width="14.1796875" style="1" customWidth="1"/>
    <col min="5" max="5" width="14.81640625" style="1" customWidth="1"/>
    <col min="6" max="6" width="13.81640625" style="1" customWidth="1"/>
    <col min="7" max="7" width="15.7265625" style="1" customWidth="1"/>
    <col min="8" max="10" width="9.1796875" style="1"/>
    <col min="11" max="11" width="9" style="1" customWidth="1"/>
    <col min="12" max="12" width="8.81640625" style="1" customWidth="1"/>
    <col min="13" max="16384" width="9.1796875" style="1"/>
  </cols>
  <sheetData>
    <row r="2" spans="1:13" x14ac:dyDescent="0.35">
      <c r="A2" s="2"/>
      <c r="G2" s="3"/>
    </row>
    <row r="3" spans="1:13" ht="45" customHeight="1" x14ac:dyDescent="0.35">
      <c r="A3" s="46" t="s">
        <v>174</v>
      </c>
      <c r="B3" s="46"/>
      <c r="C3" s="46"/>
      <c r="D3" s="46"/>
      <c r="E3" s="46"/>
      <c r="F3" s="46"/>
      <c r="G3" s="46"/>
    </row>
    <row r="4" spans="1:13" ht="15" x14ac:dyDescent="0.25">
      <c r="A4" s="2"/>
    </row>
    <row r="5" spans="1:13" ht="69" x14ac:dyDescent="0.35">
      <c r="A5" s="18" t="s">
        <v>0</v>
      </c>
      <c r="B5" s="18" t="s">
        <v>1</v>
      </c>
      <c r="C5" s="5" t="s">
        <v>2</v>
      </c>
      <c r="D5" s="5" t="s">
        <v>175</v>
      </c>
      <c r="E5" s="5" t="s">
        <v>176</v>
      </c>
      <c r="F5" s="5" t="s">
        <v>177</v>
      </c>
      <c r="G5" s="5" t="s">
        <v>173</v>
      </c>
      <c r="J5"/>
      <c r="K5"/>
      <c r="L5"/>
      <c r="M5"/>
    </row>
    <row r="6" spans="1:13" x14ac:dyDescent="0.35">
      <c r="A6" s="18" t="s">
        <v>187</v>
      </c>
      <c r="B6" s="19" t="s">
        <v>210</v>
      </c>
      <c r="C6" s="21">
        <f>SUM(C7,C16,C18,C23,C31,C36,C40,C50,C53,C61,C67,C71,C75,C77)</f>
        <v>55775296.979999997</v>
      </c>
      <c r="D6" s="21">
        <f>SUM(D7,D16,D18,D23,D31,D36,D40,D50,D53,D61,D67,D71,D75,D77)</f>
        <v>21496155.869999997</v>
      </c>
      <c r="E6" s="20">
        <f t="shared" ref="E6:E37" si="0">D6/C6</f>
        <v>0.38540639017499317</v>
      </c>
      <c r="F6" s="21">
        <f>SUM(F7,F16,F18,F23,F31,F36,F40,F50,F53,F61,F67,F71,F75,F77)</f>
        <v>18697833.399999999</v>
      </c>
      <c r="G6" s="20">
        <f>D6/F6</f>
        <v>1.1496602526151505</v>
      </c>
      <c r="I6"/>
      <c r="J6"/>
      <c r="K6"/>
      <c r="L6"/>
      <c r="M6"/>
    </row>
    <row r="7" spans="1:13" x14ac:dyDescent="0.35">
      <c r="A7" s="22" t="s">
        <v>58</v>
      </c>
      <c r="B7" s="19" t="s">
        <v>111</v>
      </c>
      <c r="C7" s="21">
        <f>SUM(C8:C15)</f>
        <v>1941422.2999999998</v>
      </c>
      <c r="D7" s="21">
        <f>SUM(D8:D15)</f>
        <v>443709.19999999995</v>
      </c>
      <c r="E7" s="20">
        <f t="shared" si="0"/>
        <v>0.22854852342017498</v>
      </c>
      <c r="F7" s="21">
        <f>SUM(F8:F15)</f>
        <v>420832.5</v>
      </c>
      <c r="G7" s="20">
        <f>D7/F7</f>
        <v>1.0543605828922433</v>
      </c>
      <c r="I7"/>
      <c r="J7"/>
      <c r="K7"/>
      <c r="L7"/>
      <c r="M7"/>
    </row>
    <row r="8" spans="1:13" ht="46" x14ac:dyDescent="0.35">
      <c r="A8" s="23" t="s">
        <v>59</v>
      </c>
      <c r="B8" s="24" t="s">
        <v>3</v>
      </c>
      <c r="C8" s="26">
        <v>85659.1</v>
      </c>
      <c r="D8" s="26">
        <v>39948.6</v>
      </c>
      <c r="E8" s="25">
        <f t="shared" si="0"/>
        <v>0.46636726278935919</v>
      </c>
      <c r="F8" s="26">
        <v>41371.5</v>
      </c>
      <c r="G8" s="25">
        <f t="shared" ref="G8:G69" si="1">D8/F8</f>
        <v>0.96560675827562448</v>
      </c>
      <c r="I8"/>
      <c r="J8"/>
      <c r="K8"/>
      <c r="L8"/>
      <c r="M8"/>
    </row>
    <row r="9" spans="1:13" ht="46" x14ac:dyDescent="0.35">
      <c r="A9" s="23" t="s">
        <v>60</v>
      </c>
      <c r="B9" s="24" t="s">
        <v>4</v>
      </c>
      <c r="C9" s="26">
        <v>157133.70000000001</v>
      </c>
      <c r="D9" s="26">
        <v>73108.2</v>
      </c>
      <c r="E9" s="25">
        <f t="shared" si="0"/>
        <v>0.46526111203389209</v>
      </c>
      <c r="F9" s="26">
        <v>69878</v>
      </c>
      <c r="G9" s="25">
        <f t="shared" si="1"/>
        <v>1.0462262800881537</v>
      </c>
      <c r="I9"/>
      <c r="J9"/>
      <c r="K9"/>
      <c r="L9"/>
      <c r="M9"/>
    </row>
    <row r="10" spans="1:13" x14ac:dyDescent="0.35">
      <c r="A10" s="23" t="s">
        <v>61</v>
      </c>
      <c r="B10" s="24" t="s">
        <v>5</v>
      </c>
      <c r="C10" s="26">
        <v>134130.6</v>
      </c>
      <c r="D10" s="26">
        <v>52519.4</v>
      </c>
      <c r="E10" s="25">
        <f t="shared" si="0"/>
        <v>0.39155420165122651</v>
      </c>
      <c r="F10" s="26">
        <v>58501.9</v>
      </c>
      <c r="G10" s="25">
        <f t="shared" si="1"/>
        <v>0.89773836405313334</v>
      </c>
      <c r="I10"/>
      <c r="J10"/>
      <c r="K10"/>
      <c r="L10"/>
      <c r="M10"/>
    </row>
    <row r="11" spans="1:13" ht="34.5" x14ac:dyDescent="0.35">
      <c r="A11" s="23" t="s">
        <v>62</v>
      </c>
      <c r="B11" s="24" t="s">
        <v>6</v>
      </c>
      <c r="C11" s="26">
        <v>148603</v>
      </c>
      <c r="D11" s="26">
        <v>61564.4</v>
      </c>
      <c r="E11" s="25">
        <f t="shared" si="0"/>
        <v>0.41428773308748817</v>
      </c>
      <c r="F11" s="26">
        <v>61699</v>
      </c>
      <c r="G11" s="25">
        <f t="shared" si="1"/>
        <v>0.99781844114167173</v>
      </c>
      <c r="I11"/>
      <c r="J11"/>
      <c r="K11"/>
      <c r="L11"/>
      <c r="M11"/>
    </row>
    <row r="12" spans="1:13" x14ac:dyDescent="0.35">
      <c r="A12" s="23" t="s">
        <v>63</v>
      </c>
      <c r="B12" s="24" t="s">
        <v>7</v>
      </c>
      <c r="C12" s="26">
        <v>21328.3</v>
      </c>
      <c r="D12" s="26">
        <v>8227.9</v>
      </c>
      <c r="E12" s="25">
        <f t="shared" si="0"/>
        <v>0.38577383101325469</v>
      </c>
      <c r="F12" s="26">
        <v>12105.3</v>
      </c>
      <c r="G12" s="25">
        <f t="shared" si="1"/>
        <v>0.67969401832255294</v>
      </c>
      <c r="I12"/>
      <c r="J12"/>
      <c r="K12"/>
      <c r="L12"/>
      <c r="M12"/>
    </row>
    <row r="13" spans="1:13" x14ac:dyDescent="0.35">
      <c r="A13" s="23" t="s">
        <v>64</v>
      </c>
      <c r="B13" s="24" t="s">
        <v>8</v>
      </c>
      <c r="C13" s="26">
        <v>783782.2</v>
      </c>
      <c r="D13" s="26">
        <v>0</v>
      </c>
      <c r="E13" s="25">
        <f t="shared" si="0"/>
        <v>0</v>
      </c>
      <c r="F13" s="26">
        <v>0</v>
      </c>
      <c r="G13" s="25" t="s">
        <v>134</v>
      </c>
      <c r="I13"/>
      <c r="J13"/>
      <c r="K13"/>
      <c r="L13"/>
      <c r="M13"/>
    </row>
    <row r="14" spans="1:13" ht="23" x14ac:dyDescent="0.35">
      <c r="A14" s="23" t="s">
        <v>65</v>
      </c>
      <c r="B14" s="24" t="s">
        <v>9</v>
      </c>
      <c r="C14" s="26">
        <v>225</v>
      </c>
      <c r="D14" s="26">
        <v>225</v>
      </c>
      <c r="E14" s="25">
        <f t="shared" si="0"/>
        <v>1</v>
      </c>
      <c r="F14" s="26">
        <v>225</v>
      </c>
      <c r="G14" s="25">
        <f t="shared" si="1"/>
        <v>1</v>
      </c>
      <c r="I14"/>
      <c r="J14"/>
      <c r="K14"/>
      <c r="L14"/>
      <c r="M14"/>
    </row>
    <row r="15" spans="1:13" x14ac:dyDescent="0.35">
      <c r="A15" s="23" t="s">
        <v>66</v>
      </c>
      <c r="B15" s="24" t="s">
        <v>10</v>
      </c>
      <c r="C15" s="26">
        <v>610560.4</v>
      </c>
      <c r="D15" s="26">
        <v>208115.7</v>
      </c>
      <c r="E15" s="25">
        <f t="shared" si="0"/>
        <v>0.34086013439456603</v>
      </c>
      <c r="F15" s="26">
        <v>177051.8</v>
      </c>
      <c r="G15" s="25">
        <f t="shared" si="1"/>
        <v>1.1754509132355617</v>
      </c>
      <c r="I15"/>
      <c r="J15"/>
      <c r="K15"/>
      <c r="L15"/>
      <c r="M15"/>
    </row>
    <row r="16" spans="1:13" x14ac:dyDescent="0.35">
      <c r="A16" s="22" t="s">
        <v>67</v>
      </c>
      <c r="B16" s="19" t="s">
        <v>112</v>
      </c>
      <c r="C16" s="21">
        <f>C17</f>
        <v>32920.300000000003</v>
      </c>
      <c r="D16" s="21">
        <f>D17</f>
        <v>16169.1</v>
      </c>
      <c r="E16" s="20">
        <f t="shared" si="0"/>
        <v>0.49115895055634362</v>
      </c>
      <c r="F16" s="21">
        <f>F17</f>
        <v>12834.4</v>
      </c>
      <c r="G16" s="20">
        <f t="shared" si="1"/>
        <v>1.2598251573895158</v>
      </c>
      <c r="I16"/>
      <c r="J16"/>
      <c r="K16"/>
      <c r="L16"/>
      <c r="M16"/>
    </row>
    <row r="17" spans="1:13" x14ac:dyDescent="0.35">
      <c r="A17" s="23" t="s">
        <v>68</v>
      </c>
      <c r="B17" s="24" t="s">
        <v>11</v>
      </c>
      <c r="C17" s="26">
        <v>32920.300000000003</v>
      </c>
      <c r="D17" s="26">
        <v>16169.1</v>
      </c>
      <c r="E17" s="25">
        <f t="shared" si="0"/>
        <v>0.49115895055634362</v>
      </c>
      <c r="F17" s="26">
        <v>12834.4</v>
      </c>
      <c r="G17" s="25">
        <f t="shared" si="1"/>
        <v>1.2598251573895158</v>
      </c>
      <c r="I17"/>
      <c r="J17"/>
      <c r="K17"/>
      <c r="L17"/>
      <c r="M17"/>
    </row>
    <row r="18" spans="1:13" ht="23" x14ac:dyDescent="0.35">
      <c r="A18" s="22" t="s">
        <v>69</v>
      </c>
      <c r="B18" s="19" t="s">
        <v>113</v>
      </c>
      <c r="C18" s="21">
        <f>SUM(C19:C22)</f>
        <v>600437.5</v>
      </c>
      <c r="D18" s="21">
        <f>SUM(D19:D22)</f>
        <v>229579.2</v>
      </c>
      <c r="E18" s="20">
        <f t="shared" si="0"/>
        <v>0.38235320079108986</v>
      </c>
      <c r="F18" s="21">
        <f>SUM(F19:F22)</f>
        <v>278031.40000000002</v>
      </c>
      <c r="G18" s="20">
        <f t="shared" si="1"/>
        <v>0.82573119439027387</v>
      </c>
      <c r="I18"/>
      <c r="J18"/>
      <c r="K18"/>
      <c r="L18"/>
      <c r="M18"/>
    </row>
    <row r="19" spans="1:13" x14ac:dyDescent="0.35">
      <c r="A19" s="23" t="s">
        <v>128</v>
      </c>
      <c r="B19" s="24" t="s">
        <v>131</v>
      </c>
      <c r="C19" s="26">
        <v>131182</v>
      </c>
      <c r="D19" s="26">
        <v>57148.5</v>
      </c>
      <c r="E19" s="25">
        <f t="shared" si="0"/>
        <v>0.43564284734186093</v>
      </c>
      <c r="F19" s="26">
        <v>51119.1</v>
      </c>
      <c r="G19" s="25">
        <f t="shared" si="1"/>
        <v>1.1179480859404802</v>
      </c>
      <c r="I19"/>
      <c r="J19"/>
      <c r="K19"/>
      <c r="L19"/>
      <c r="M19"/>
    </row>
    <row r="20" spans="1:13" ht="34.5" x14ac:dyDescent="0.35">
      <c r="A20" s="23" t="s">
        <v>70</v>
      </c>
      <c r="B20" s="24" t="s">
        <v>12</v>
      </c>
      <c r="C20" s="26">
        <v>102201.3</v>
      </c>
      <c r="D20" s="26">
        <v>30454.1</v>
      </c>
      <c r="E20" s="25">
        <f t="shared" si="0"/>
        <v>0.29798153252453735</v>
      </c>
      <c r="F20" s="26">
        <v>91159.3</v>
      </c>
      <c r="G20" s="25">
        <f t="shared" si="1"/>
        <v>0.3340756236609978</v>
      </c>
      <c r="I20"/>
      <c r="J20"/>
      <c r="K20"/>
      <c r="L20"/>
      <c r="M20"/>
    </row>
    <row r="21" spans="1:13" x14ac:dyDescent="0.35">
      <c r="A21" s="23" t="s">
        <v>126</v>
      </c>
      <c r="B21" s="24" t="s">
        <v>13</v>
      </c>
      <c r="C21" s="26">
        <v>126434</v>
      </c>
      <c r="D21" s="26">
        <v>52628.6</v>
      </c>
      <c r="E21" s="25">
        <f t="shared" si="0"/>
        <v>0.41625353939604853</v>
      </c>
      <c r="F21" s="26">
        <v>135753</v>
      </c>
      <c r="G21" s="25">
        <f t="shared" si="1"/>
        <v>0.3876790936480225</v>
      </c>
      <c r="I21"/>
      <c r="J21"/>
      <c r="K21"/>
      <c r="L21"/>
      <c r="M21"/>
    </row>
    <row r="22" spans="1:13" ht="23" x14ac:dyDescent="0.35">
      <c r="A22" s="23" t="s">
        <v>170</v>
      </c>
      <c r="B22" s="24" t="s">
        <v>169</v>
      </c>
      <c r="C22" s="26">
        <v>240620.2</v>
      </c>
      <c r="D22" s="26">
        <v>89348</v>
      </c>
      <c r="E22" s="25">
        <f t="shared" si="0"/>
        <v>0.3713237708222335</v>
      </c>
      <c r="F22" s="27">
        <v>0</v>
      </c>
      <c r="G22" s="25" t="s">
        <v>134</v>
      </c>
      <c r="I22"/>
      <c r="J22"/>
      <c r="K22"/>
      <c r="L22"/>
      <c r="M22"/>
    </row>
    <row r="23" spans="1:13" x14ac:dyDescent="0.35">
      <c r="A23" s="22" t="s">
        <v>71</v>
      </c>
      <c r="B23" s="19" t="s">
        <v>114</v>
      </c>
      <c r="C23" s="21">
        <f>SUM(C24:C30)</f>
        <v>9225284.4000000004</v>
      </c>
      <c r="D23" s="21">
        <f>SUM(D24:D30)</f>
        <v>2095506.6</v>
      </c>
      <c r="E23" s="20">
        <f t="shared" si="0"/>
        <v>0.22714818417955765</v>
      </c>
      <c r="F23" s="21">
        <f>SUM(F24:F30)</f>
        <v>2370687.6999999997</v>
      </c>
      <c r="G23" s="20">
        <f t="shared" si="1"/>
        <v>0.88392351299582828</v>
      </c>
      <c r="I23"/>
      <c r="J23"/>
      <c r="K23"/>
      <c r="L23"/>
      <c r="M23"/>
    </row>
    <row r="24" spans="1:13" x14ac:dyDescent="0.35">
      <c r="A24" s="23" t="s">
        <v>72</v>
      </c>
      <c r="B24" s="24" t="s">
        <v>14</v>
      </c>
      <c r="C24" s="26">
        <v>346373</v>
      </c>
      <c r="D24" s="26">
        <v>110616.1</v>
      </c>
      <c r="E24" s="25">
        <f t="shared" si="0"/>
        <v>0.31935543474808953</v>
      </c>
      <c r="F24" s="26">
        <v>111396.7</v>
      </c>
      <c r="G24" s="25">
        <f t="shared" si="1"/>
        <v>0.99299261109171111</v>
      </c>
      <c r="I24"/>
      <c r="J24"/>
      <c r="K24"/>
      <c r="L24"/>
      <c r="M24"/>
    </row>
    <row r="25" spans="1:13" x14ac:dyDescent="0.35">
      <c r="A25" s="23" t="s">
        <v>73</v>
      </c>
      <c r="B25" s="24" t="s">
        <v>15</v>
      </c>
      <c r="C25" s="26">
        <v>2341117.7000000002</v>
      </c>
      <c r="D25" s="26">
        <v>900085.4</v>
      </c>
      <c r="E25" s="25">
        <f t="shared" si="0"/>
        <v>0.38446823925170442</v>
      </c>
      <c r="F25" s="26">
        <v>999029.7</v>
      </c>
      <c r="G25" s="25">
        <f t="shared" si="1"/>
        <v>0.9009596011009483</v>
      </c>
      <c r="I25"/>
      <c r="J25"/>
      <c r="K25"/>
      <c r="L25"/>
      <c r="M25"/>
    </row>
    <row r="26" spans="1:13" x14ac:dyDescent="0.35">
      <c r="A26" s="23" t="s">
        <v>127</v>
      </c>
      <c r="B26" s="24" t="s">
        <v>16</v>
      </c>
      <c r="C26" s="26">
        <v>50029.599999999999</v>
      </c>
      <c r="D26" s="26">
        <v>10580.2</v>
      </c>
      <c r="E26" s="25">
        <f t="shared" si="0"/>
        <v>0.21147880454770779</v>
      </c>
      <c r="F26" s="26">
        <v>11212.4</v>
      </c>
      <c r="G26" s="25">
        <f t="shared" si="1"/>
        <v>0.94361599657522044</v>
      </c>
      <c r="I26"/>
      <c r="J26"/>
      <c r="K26"/>
      <c r="L26"/>
      <c r="M26"/>
    </row>
    <row r="27" spans="1:13" x14ac:dyDescent="0.35">
      <c r="A27" s="23" t="s">
        <v>74</v>
      </c>
      <c r="B27" s="24" t="s">
        <v>17</v>
      </c>
      <c r="C27" s="26">
        <v>233196</v>
      </c>
      <c r="D27" s="26">
        <v>78550.2</v>
      </c>
      <c r="E27" s="25">
        <f t="shared" si="0"/>
        <v>0.33684196984510884</v>
      </c>
      <c r="F27" s="26">
        <v>95910.5</v>
      </c>
      <c r="G27" s="25">
        <f t="shared" si="1"/>
        <v>0.81899479201964331</v>
      </c>
      <c r="I27"/>
      <c r="J27"/>
      <c r="K27"/>
      <c r="L27"/>
      <c r="M27"/>
    </row>
    <row r="28" spans="1:13" x14ac:dyDescent="0.35">
      <c r="A28" s="23" t="s">
        <v>75</v>
      </c>
      <c r="B28" s="24" t="s">
        <v>18</v>
      </c>
      <c r="C28" s="26">
        <v>215078.8</v>
      </c>
      <c r="D28" s="26">
        <v>32066.1</v>
      </c>
      <c r="E28" s="25">
        <f t="shared" si="0"/>
        <v>0.14909000794127547</v>
      </c>
      <c r="F28" s="26">
        <v>68387.199999999997</v>
      </c>
      <c r="G28" s="25">
        <f t="shared" si="1"/>
        <v>0.46889037714660053</v>
      </c>
      <c r="I28"/>
      <c r="J28"/>
      <c r="K28"/>
      <c r="L28"/>
      <c r="M28"/>
    </row>
    <row r="29" spans="1:13" x14ac:dyDescent="0.35">
      <c r="A29" s="23" t="s">
        <v>76</v>
      </c>
      <c r="B29" s="24" t="s">
        <v>19</v>
      </c>
      <c r="C29" s="26">
        <v>5060695.4000000004</v>
      </c>
      <c r="D29" s="26">
        <v>650805.30000000005</v>
      </c>
      <c r="E29" s="25">
        <f t="shared" si="0"/>
        <v>0.12859997462008876</v>
      </c>
      <c r="F29" s="26">
        <v>908810.2</v>
      </c>
      <c r="G29" s="25">
        <f t="shared" si="1"/>
        <v>0.71610694950386788</v>
      </c>
      <c r="I29"/>
      <c r="J29"/>
      <c r="K29"/>
      <c r="L29"/>
      <c r="M29"/>
    </row>
    <row r="30" spans="1:13" x14ac:dyDescent="0.35">
      <c r="A30" s="23" t="s">
        <v>77</v>
      </c>
      <c r="B30" s="24" t="s">
        <v>20</v>
      </c>
      <c r="C30" s="26">
        <v>978793.9</v>
      </c>
      <c r="D30" s="26">
        <v>312803.3</v>
      </c>
      <c r="E30" s="25">
        <f t="shared" si="0"/>
        <v>0.31958035292210135</v>
      </c>
      <c r="F30" s="26">
        <v>175941</v>
      </c>
      <c r="G30" s="25">
        <f t="shared" si="1"/>
        <v>1.7778874736417321</v>
      </c>
      <c r="I30"/>
      <c r="J30"/>
      <c r="K30"/>
      <c r="L30"/>
      <c r="M30"/>
    </row>
    <row r="31" spans="1:13" x14ac:dyDescent="0.35">
      <c r="A31" s="22" t="s">
        <v>78</v>
      </c>
      <c r="B31" s="19" t="s">
        <v>115</v>
      </c>
      <c r="C31" s="21">
        <f>SUM(C32:C35)</f>
        <v>1684288.9</v>
      </c>
      <c r="D31" s="21">
        <f>SUM(D32:D35)</f>
        <v>181841.69999999998</v>
      </c>
      <c r="E31" s="20">
        <f t="shared" si="0"/>
        <v>0.10796348536168587</v>
      </c>
      <c r="F31" s="21">
        <f>SUM(F32:F35)</f>
        <v>162261.1</v>
      </c>
      <c r="G31" s="20">
        <f t="shared" si="1"/>
        <v>1.1206734084755987</v>
      </c>
      <c r="I31"/>
      <c r="J31"/>
      <c r="K31"/>
      <c r="L31"/>
      <c r="M31"/>
    </row>
    <row r="32" spans="1:13" x14ac:dyDescent="0.35">
      <c r="A32" s="23" t="s">
        <v>79</v>
      </c>
      <c r="B32" s="24" t="s">
        <v>21</v>
      </c>
      <c r="C32" s="26">
        <v>271486.3</v>
      </c>
      <c r="D32" s="26">
        <v>29130.5</v>
      </c>
      <c r="E32" s="25">
        <f t="shared" si="0"/>
        <v>0.10730007370537667</v>
      </c>
      <c r="F32" s="26">
        <v>20889.400000000001</v>
      </c>
      <c r="G32" s="25">
        <f t="shared" si="1"/>
        <v>1.3945110917498826</v>
      </c>
      <c r="I32"/>
      <c r="J32"/>
      <c r="K32"/>
      <c r="L32"/>
      <c r="M32"/>
    </row>
    <row r="33" spans="1:13" x14ac:dyDescent="0.35">
      <c r="A33" s="23" t="s">
        <v>80</v>
      </c>
      <c r="B33" s="24" t="s">
        <v>22</v>
      </c>
      <c r="C33" s="26">
        <v>923412.1</v>
      </c>
      <c r="D33" s="26">
        <v>89181.2</v>
      </c>
      <c r="E33" s="25">
        <f t="shared" si="0"/>
        <v>9.6577898426932027E-2</v>
      </c>
      <c r="F33" s="26">
        <v>113832.8</v>
      </c>
      <c r="G33" s="25">
        <f t="shared" si="1"/>
        <v>0.78344027380508952</v>
      </c>
      <c r="I33"/>
      <c r="J33"/>
      <c r="K33"/>
      <c r="L33"/>
      <c r="M33"/>
    </row>
    <row r="34" spans="1:13" x14ac:dyDescent="0.35">
      <c r="A34" s="23" t="s">
        <v>81</v>
      </c>
      <c r="B34" s="24" t="s">
        <v>23</v>
      </c>
      <c r="C34" s="26">
        <v>386206.3</v>
      </c>
      <c r="D34" s="26">
        <v>37684.1</v>
      </c>
      <c r="E34" s="25">
        <f t="shared" si="0"/>
        <v>9.7575052504322177E-2</v>
      </c>
      <c r="F34" s="26">
        <v>0</v>
      </c>
      <c r="G34" s="25" t="s">
        <v>134</v>
      </c>
      <c r="I34"/>
      <c r="J34"/>
      <c r="K34"/>
      <c r="L34"/>
      <c r="M34"/>
    </row>
    <row r="35" spans="1:13" ht="23" x14ac:dyDescent="0.35">
      <c r="A35" s="23" t="s">
        <v>82</v>
      </c>
      <c r="B35" s="24" t="s">
        <v>24</v>
      </c>
      <c r="C35" s="26">
        <v>103184.2</v>
      </c>
      <c r="D35" s="26">
        <v>25845.9</v>
      </c>
      <c r="E35" s="25">
        <f t="shared" si="0"/>
        <v>0.25048311660118511</v>
      </c>
      <c r="F35" s="26">
        <v>27538.9</v>
      </c>
      <c r="G35" s="25">
        <f t="shared" si="1"/>
        <v>0.93852332518728054</v>
      </c>
      <c r="I35"/>
      <c r="J35"/>
      <c r="K35"/>
      <c r="L35"/>
      <c r="M35"/>
    </row>
    <row r="36" spans="1:13" x14ac:dyDescent="0.35">
      <c r="A36" s="22" t="s">
        <v>83</v>
      </c>
      <c r="B36" s="19" t="s">
        <v>116</v>
      </c>
      <c r="C36" s="21">
        <f>SUM(C37:C39)</f>
        <v>433371.3</v>
      </c>
      <c r="D36" s="21">
        <f>SUM(D37:D39)</f>
        <v>11089.1</v>
      </c>
      <c r="E36" s="20">
        <f t="shared" si="0"/>
        <v>2.558798886774459E-2</v>
      </c>
      <c r="F36" s="21">
        <f>SUM(F38:F39)</f>
        <v>16206.7</v>
      </c>
      <c r="G36" s="20">
        <f t="shared" si="1"/>
        <v>0.68422936193055961</v>
      </c>
      <c r="I36"/>
      <c r="J36"/>
      <c r="K36"/>
      <c r="L36"/>
      <c r="M36"/>
    </row>
    <row r="37" spans="1:13" x14ac:dyDescent="0.35">
      <c r="A37" s="5" t="s">
        <v>188</v>
      </c>
      <c r="B37" s="24" t="s">
        <v>211</v>
      </c>
      <c r="C37" s="26">
        <v>333606.59999999998</v>
      </c>
      <c r="D37" s="26">
        <v>0</v>
      </c>
      <c r="E37" s="25">
        <f t="shared" si="0"/>
        <v>0</v>
      </c>
      <c r="F37" s="31">
        <v>0</v>
      </c>
      <c r="G37" s="25" t="s">
        <v>134</v>
      </c>
      <c r="I37"/>
      <c r="J37"/>
      <c r="K37"/>
      <c r="L37"/>
      <c r="M37"/>
    </row>
    <row r="38" spans="1:13" ht="23" x14ac:dyDescent="0.35">
      <c r="A38" s="23" t="s">
        <v>84</v>
      </c>
      <c r="B38" s="24" t="s">
        <v>25</v>
      </c>
      <c r="C38" s="26">
        <v>29704.7</v>
      </c>
      <c r="D38" s="26">
        <v>9296.2000000000007</v>
      </c>
      <c r="E38" s="25">
        <f t="shared" ref="E38:E69" si="2">D38/C38</f>
        <v>0.31295384232124884</v>
      </c>
      <c r="F38" s="26">
        <v>6630.1</v>
      </c>
      <c r="G38" s="25">
        <f t="shared" si="1"/>
        <v>1.4021206316646808</v>
      </c>
      <c r="I38"/>
      <c r="J38"/>
      <c r="K38"/>
      <c r="L38"/>
      <c r="M38"/>
    </row>
    <row r="39" spans="1:13" x14ac:dyDescent="0.35">
      <c r="A39" s="23" t="s">
        <v>85</v>
      </c>
      <c r="B39" s="24" t="s">
        <v>26</v>
      </c>
      <c r="C39" s="26">
        <v>70060</v>
      </c>
      <c r="D39" s="26">
        <v>1792.9</v>
      </c>
      <c r="E39" s="25">
        <f t="shared" si="2"/>
        <v>2.5590922066799887E-2</v>
      </c>
      <c r="F39" s="26">
        <v>9576.6</v>
      </c>
      <c r="G39" s="25">
        <f t="shared" si="1"/>
        <v>0.18721675751310488</v>
      </c>
      <c r="I39"/>
      <c r="J39"/>
      <c r="K39"/>
      <c r="L39"/>
      <c r="M39"/>
    </row>
    <row r="40" spans="1:13" x14ac:dyDescent="0.35">
      <c r="A40" s="22" t="s">
        <v>86</v>
      </c>
      <c r="B40" s="19" t="s">
        <v>117</v>
      </c>
      <c r="C40" s="21">
        <f>SUM(C41:C49)</f>
        <v>17562640.98</v>
      </c>
      <c r="D40" s="21">
        <f>SUM(D41:D49)</f>
        <v>7871821.6999999993</v>
      </c>
      <c r="E40" s="20">
        <f t="shared" si="2"/>
        <v>0.44821400773176878</v>
      </c>
      <c r="F40" s="21">
        <f>SUM(F41:F49)</f>
        <v>6958210.2999999998</v>
      </c>
      <c r="G40" s="20">
        <f>D40/F40</f>
        <v>1.1312997682751842</v>
      </c>
      <c r="I40"/>
      <c r="J40"/>
      <c r="K40"/>
      <c r="L40"/>
      <c r="M40"/>
    </row>
    <row r="41" spans="1:13" x14ac:dyDescent="0.35">
      <c r="A41" s="23" t="s">
        <v>87</v>
      </c>
      <c r="B41" s="24" t="s">
        <v>27</v>
      </c>
      <c r="C41" s="26">
        <v>5931753.2000000002</v>
      </c>
      <c r="D41" s="26">
        <v>2421652.1</v>
      </c>
      <c r="E41" s="25">
        <f t="shared" si="2"/>
        <v>0.40825233591984239</v>
      </c>
      <c r="F41" s="26">
        <v>1956017.6</v>
      </c>
      <c r="G41" s="25">
        <f t="shared" si="1"/>
        <v>1.2380523058688224</v>
      </c>
      <c r="I41"/>
      <c r="J41"/>
      <c r="K41"/>
      <c r="L41"/>
      <c r="M41"/>
    </row>
    <row r="42" spans="1:13" x14ac:dyDescent="0.35">
      <c r="A42" s="23" t="s">
        <v>88</v>
      </c>
      <c r="B42" s="24" t="s">
        <v>28</v>
      </c>
      <c r="C42" s="26">
        <v>8687338.9000000004</v>
      </c>
      <c r="D42" s="26">
        <v>4467682.8</v>
      </c>
      <c r="E42" s="25">
        <f t="shared" si="2"/>
        <v>0.51427518270295636</v>
      </c>
      <c r="F42" s="26">
        <v>4093976.8</v>
      </c>
      <c r="G42" s="25">
        <f t="shared" si="1"/>
        <v>1.0912819046751805</v>
      </c>
      <c r="I42"/>
      <c r="J42"/>
      <c r="K42"/>
      <c r="L42"/>
      <c r="M42"/>
    </row>
    <row r="43" spans="1:13" x14ac:dyDescent="0.35">
      <c r="A43" s="23" t="s">
        <v>89</v>
      </c>
      <c r="B43" s="24" t="s">
        <v>29</v>
      </c>
      <c r="C43" s="26">
        <v>671528.8</v>
      </c>
      <c r="D43" s="26">
        <v>55406.3</v>
      </c>
      <c r="E43" s="25">
        <f t="shared" si="2"/>
        <v>8.2507704807299409E-2</v>
      </c>
      <c r="F43" s="26">
        <v>41068.1</v>
      </c>
      <c r="G43" s="25">
        <f t="shared" si="1"/>
        <v>1.3491322948955518</v>
      </c>
      <c r="I43"/>
      <c r="J43"/>
      <c r="K43"/>
      <c r="L43"/>
      <c r="M43"/>
    </row>
    <row r="44" spans="1:13" x14ac:dyDescent="0.35">
      <c r="A44" s="23" t="s">
        <v>90</v>
      </c>
      <c r="B44" s="24" t="s">
        <v>30</v>
      </c>
      <c r="C44" s="26">
        <v>1834070.9</v>
      </c>
      <c r="D44" s="26">
        <v>750874</v>
      </c>
      <c r="E44" s="25">
        <f t="shared" si="2"/>
        <v>0.40940292984311566</v>
      </c>
      <c r="F44" s="26">
        <v>713613.9</v>
      </c>
      <c r="G44" s="25">
        <f t="shared" si="1"/>
        <v>1.0522132486488842</v>
      </c>
      <c r="I44"/>
      <c r="J44"/>
      <c r="K44"/>
      <c r="L44"/>
      <c r="M44"/>
    </row>
    <row r="45" spans="1:13" ht="23" x14ac:dyDescent="0.35">
      <c r="A45" s="23" t="s">
        <v>91</v>
      </c>
      <c r="B45" s="24" t="s">
        <v>31</v>
      </c>
      <c r="C45" s="26">
        <v>102247.9</v>
      </c>
      <c r="D45" s="26">
        <v>38811.1</v>
      </c>
      <c r="E45" s="25">
        <f t="shared" si="2"/>
        <v>0.37957845589004763</v>
      </c>
      <c r="F45" s="26">
        <v>39053</v>
      </c>
      <c r="G45" s="25">
        <f t="shared" si="1"/>
        <v>0.99380585358359153</v>
      </c>
      <c r="I45"/>
      <c r="J45"/>
      <c r="K45"/>
      <c r="L45"/>
      <c r="M45"/>
    </row>
    <row r="46" spans="1:13" x14ac:dyDescent="0.35">
      <c r="A46" s="23" t="s">
        <v>92</v>
      </c>
      <c r="B46" s="24" t="s">
        <v>32</v>
      </c>
      <c r="C46" s="26">
        <v>68715.3</v>
      </c>
      <c r="D46" s="26">
        <v>39983.1</v>
      </c>
      <c r="E46" s="25">
        <f t="shared" si="2"/>
        <v>0.58186604729950964</v>
      </c>
      <c r="F46" s="26">
        <v>31333.9</v>
      </c>
      <c r="G46" s="25">
        <f t="shared" si="1"/>
        <v>1.2760333057806401</v>
      </c>
      <c r="I46"/>
      <c r="J46"/>
      <c r="K46"/>
      <c r="L46"/>
      <c r="M46"/>
    </row>
    <row r="47" spans="1:13" x14ac:dyDescent="0.35">
      <c r="A47" s="23" t="s">
        <v>93</v>
      </c>
      <c r="B47" s="24" t="s">
        <v>33</v>
      </c>
      <c r="C47" s="26">
        <v>83503.600000000006</v>
      </c>
      <c r="D47" s="26">
        <v>28198.3</v>
      </c>
      <c r="E47" s="25">
        <f t="shared" si="2"/>
        <v>0.33768963254278855</v>
      </c>
      <c r="F47" s="26">
        <v>18678.599999999999</v>
      </c>
      <c r="G47" s="25">
        <f t="shared" si="1"/>
        <v>1.509658111421627</v>
      </c>
      <c r="I47"/>
      <c r="J47"/>
      <c r="K47"/>
      <c r="L47"/>
      <c r="M47"/>
    </row>
    <row r="48" spans="1:13" ht="23" x14ac:dyDescent="0.35">
      <c r="A48" s="23" t="s">
        <v>129</v>
      </c>
      <c r="B48" s="24" t="s">
        <v>132</v>
      </c>
      <c r="C48" s="26">
        <v>46238.400000000001</v>
      </c>
      <c r="D48" s="26">
        <v>22628.1</v>
      </c>
      <c r="E48" s="25">
        <f t="shared" si="2"/>
        <v>0.48937895774940304</v>
      </c>
      <c r="F48" s="26">
        <v>19366.099999999999</v>
      </c>
      <c r="G48" s="25">
        <f t="shared" si="1"/>
        <v>1.1684386634376565</v>
      </c>
      <c r="I48"/>
      <c r="J48"/>
      <c r="K48"/>
      <c r="L48"/>
      <c r="M48"/>
    </row>
    <row r="49" spans="1:13" x14ac:dyDescent="0.35">
      <c r="A49" s="23" t="s">
        <v>94</v>
      </c>
      <c r="B49" s="24" t="s">
        <v>34</v>
      </c>
      <c r="C49" s="26">
        <v>137243.98000000001</v>
      </c>
      <c r="D49" s="26">
        <v>46585.9</v>
      </c>
      <c r="E49" s="25">
        <f t="shared" si="2"/>
        <v>0.33943856772442765</v>
      </c>
      <c r="F49" s="26">
        <v>45102.3</v>
      </c>
      <c r="G49" s="25">
        <f t="shared" si="1"/>
        <v>1.0328941096130353</v>
      </c>
      <c r="I49"/>
      <c r="J49"/>
      <c r="K49"/>
      <c r="L49"/>
      <c r="M49"/>
    </row>
    <row r="50" spans="1:13" x14ac:dyDescent="0.35">
      <c r="A50" s="22" t="s">
        <v>95</v>
      </c>
      <c r="B50" s="19" t="s">
        <v>118</v>
      </c>
      <c r="C50" s="21">
        <f>SUM(C51:C52)</f>
        <v>1491415.7</v>
      </c>
      <c r="D50" s="21">
        <f>SUM(D51:D52)</f>
        <v>462168.69999999995</v>
      </c>
      <c r="E50" s="20">
        <f t="shared" si="2"/>
        <v>0.30988590236779723</v>
      </c>
      <c r="F50" s="21">
        <f>SUM(F51:F52)</f>
        <v>454677.10000000003</v>
      </c>
      <c r="G50" s="20">
        <f t="shared" si="1"/>
        <v>1.0164767480042429</v>
      </c>
      <c r="I50"/>
      <c r="J50"/>
      <c r="K50"/>
      <c r="L50"/>
      <c r="M50"/>
    </row>
    <row r="51" spans="1:13" x14ac:dyDescent="0.35">
      <c r="A51" s="23" t="s">
        <v>96</v>
      </c>
      <c r="B51" s="24" t="s">
        <v>35</v>
      </c>
      <c r="C51" s="26">
        <v>1377924.4</v>
      </c>
      <c r="D51" s="26">
        <v>414668.1</v>
      </c>
      <c r="E51" s="25">
        <f t="shared" si="2"/>
        <v>0.3009367567625626</v>
      </c>
      <c r="F51" s="26">
        <v>422380.7</v>
      </c>
      <c r="G51" s="25">
        <f t="shared" si="1"/>
        <v>0.98174016947270548</v>
      </c>
      <c r="I51"/>
      <c r="J51"/>
      <c r="K51"/>
      <c r="L51"/>
      <c r="M51"/>
    </row>
    <row r="52" spans="1:13" x14ac:dyDescent="0.35">
      <c r="A52" s="23" t="s">
        <v>97</v>
      </c>
      <c r="B52" s="24" t="s">
        <v>36</v>
      </c>
      <c r="C52" s="26">
        <v>113491.3</v>
      </c>
      <c r="D52" s="26">
        <v>47500.6</v>
      </c>
      <c r="E52" s="25">
        <f t="shared" si="2"/>
        <v>0.41853957087459565</v>
      </c>
      <c r="F52" s="26">
        <v>32296.400000000001</v>
      </c>
      <c r="G52" s="25">
        <f t="shared" si="1"/>
        <v>1.4707707360572695</v>
      </c>
      <c r="I52"/>
      <c r="J52"/>
      <c r="K52"/>
      <c r="L52"/>
      <c r="M52"/>
    </row>
    <row r="53" spans="1:13" x14ac:dyDescent="0.35">
      <c r="A53" s="22" t="s">
        <v>98</v>
      </c>
      <c r="B53" s="19" t="s">
        <v>119</v>
      </c>
      <c r="C53" s="21">
        <f>SUM(C54:C60)</f>
        <v>4983465.5999999996</v>
      </c>
      <c r="D53" s="21">
        <f>SUM(D54:D60)</f>
        <v>2197021.7999999998</v>
      </c>
      <c r="E53" s="20">
        <f t="shared" si="2"/>
        <v>0.44086223851931472</v>
      </c>
      <c r="F53" s="21">
        <f>SUM(F54:F60)</f>
        <v>1060522.8</v>
      </c>
      <c r="G53" s="20">
        <f t="shared" si="1"/>
        <v>2.071640326827485</v>
      </c>
      <c r="I53"/>
      <c r="J53"/>
      <c r="K53"/>
      <c r="L53"/>
      <c r="M53"/>
    </row>
    <row r="54" spans="1:13" x14ac:dyDescent="0.35">
      <c r="A54" s="23" t="s">
        <v>99</v>
      </c>
      <c r="B54" s="24" t="s">
        <v>37</v>
      </c>
      <c r="C54" s="26">
        <v>2151479.9</v>
      </c>
      <c r="D54" s="26">
        <v>1056423.8</v>
      </c>
      <c r="E54" s="25">
        <f t="shared" si="2"/>
        <v>0.49102192402541156</v>
      </c>
      <c r="F54" s="26">
        <v>567348.1</v>
      </c>
      <c r="G54" s="25">
        <f t="shared" si="1"/>
        <v>1.8620381384902851</v>
      </c>
      <c r="I54"/>
      <c r="J54"/>
      <c r="K54"/>
      <c r="L54"/>
      <c r="M54"/>
    </row>
    <row r="55" spans="1:13" x14ac:dyDescent="0.35">
      <c r="A55" s="23" t="s">
        <v>100</v>
      </c>
      <c r="B55" s="24" t="s">
        <v>38</v>
      </c>
      <c r="C55" s="26">
        <v>1566605.1</v>
      </c>
      <c r="D55" s="26">
        <v>645560</v>
      </c>
      <c r="E55" s="25">
        <f t="shared" si="2"/>
        <v>0.4120757681690172</v>
      </c>
      <c r="F55" s="26">
        <v>162258.70000000001</v>
      </c>
      <c r="G55" s="25">
        <f t="shared" si="1"/>
        <v>3.9785848154829293</v>
      </c>
      <c r="I55"/>
      <c r="J55"/>
      <c r="K55"/>
      <c r="L55"/>
      <c r="M55"/>
    </row>
    <row r="56" spans="1:13" ht="23" x14ac:dyDescent="0.35">
      <c r="A56" s="23" t="s">
        <v>130</v>
      </c>
      <c r="B56" s="24" t="s">
        <v>133</v>
      </c>
      <c r="C56" s="26">
        <v>22816.5</v>
      </c>
      <c r="D56" s="26">
        <v>10990.9</v>
      </c>
      <c r="E56" s="25">
        <f t="shared" si="2"/>
        <v>0.48170841277145926</v>
      </c>
      <c r="F56" s="26">
        <v>10224</v>
      </c>
      <c r="G56" s="25">
        <f t="shared" si="1"/>
        <v>1.0750097809076682</v>
      </c>
      <c r="I56"/>
      <c r="J56"/>
      <c r="K56"/>
      <c r="L56"/>
      <c r="M56"/>
    </row>
    <row r="57" spans="1:13" x14ac:dyDescent="0.35">
      <c r="A57" s="23" t="s">
        <v>101</v>
      </c>
      <c r="B57" s="24" t="s">
        <v>39</v>
      </c>
      <c r="C57" s="26">
        <v>180356.1</v>
      </c>
      <c r="D57" s="26">
        <v>31353.1</v>
      </c>
      <c r="E57" s="25">
        <f t="shared" si="2"/>
        <v>0.17383997547074925</v>
      </c>
      <c r="F57" s="26">
        <v>10385.6</v>
      </c>
      <c r="G57" s="25">
        <f t="shared" si="1"/>
        <v>3.0189011708519486</v>
      </c>
      <c r="I57"/>
      <c r="J57"/>
      <c r="K57"/>
      <c r="L57"/>
      <c r="M57"/>
    </row>
    <row r="58" spans="1:13" x14ac:dyDescent="0.35">
      <c r="A58" s="23" t="s">
        <v>102</v>
      </c>
      <c r="B58" s="24" t="s">
        <v>40</v>
      </c>
      <c r="C58" s="26">
        <v>123468.9</v>
      </c>
      <c r="D58" s="26">
        <v>49958.400000000001</v>
      </c>
      <c r="E58" s="25">
        <f t="shared" si="2"/>
        <v>0.40462335049554993</v>
      </c>
      <c r="F58" s="26">
        <v>44916</v>
      </c>
      <c r="G58" s="25">
        <f t="shared" si="1"/>
        <v>1.1122628907293615</v>
      </c>
      <c r="I58"/>
      <c r="J58"/>
      <c r="K58"/>
      <c r="L58"/>
      <c r="M58"/>
    </row>
    <row r="59" spans="1:13" ht="23" x14ac:dyDescent="0.35">
      <c r="A59" s="23" t="s">
        <v>103</v>
      </c>
      <c r="B59" s="24" t="s">
        <v>41</v>
      </c>
      <c r="C59" s="26">
        <v>77062.899999999994</v>
      </c>
      <c r="D59" s="26">
        <v>34359.300000000003</v>
      </c>
      <c r="E59" s="25">
        <f t="shared" si="2"/>
        <v>0.44586045944287078</v>
      </c>
      <c r="F59" s="26">
        <v>43998.1</v>
      </c>
      <c r="G59" s="25">
        <f t="shared" si="1"/>
        <v>0.78092690366174911</v>
      </c>
      <c r="I59"/>
      <c r="J59"/>
      <c r="K59"/>
      <c r="L59"/>
      <c r="M59"/>
    </row>
    <row r="60" spans="1:13" x14ac:dyDescent="0.35">
      <c r="A60" s="5" t="s">
        <v>104</v>
      </c>
      <c r="B60" s="24" t="s">
        <v>42</v>
      </c>
      <c r="C60" s="26">
        <v>861676.2</v>
      </c>
      <c r="D60" s="26">
        <v>368376.3</v>
      </c>
      <c r="E60" s="25">
        <f t="shared" si="2"/>
        <v>0.42751128556179224</v>
      </c>
      <c r="F60" s="26">
        <v>221392.3</v>
      </c>
      <c r="G60" s="25">
        <f t="shared" si="1"/>
        <v>1.6639074620029695</v>
      </c>
      <c r="I60"/>
      <c r="J60"/>
      <c r="K60"/>
      <c r="L60"/>
      <c r="M60"/>
    </row>
    <row r="61" spans="1:13" x14ac:dyDescent="0.35">
      <c r="A61" s="18" t="s">
        <v>189</v>
      </c>
      <c r="B61" s="19" t="s">
        <v>120</v>
      </c>
      <c r="C61" s="21">
        <f>SUM(C62:C66)</f>
        <v>14033417.4</v>
      </c>
      <c r="D61" s="21">
        <f>SUM(D62:D66)</f>
        <v>6717036.8000000007</v>
      </c>
      <c r="E61" s="20">
        <f t="shared" si="2"/>
        <v>0.47864583576057534</v>
      </c>
      <c r="F61" s="21">
        <f>SUM(F62:F66)</f>
        <v>6047554.9000000004</v>
      </c>
      <c r="G61" s="20">
        <f t="shared" si="1"/>
        <v>1.1107029057313726</v>
      </c>
      <c r="I61"/>
      <c r="J61"/>
      <c r="K61"/>
      <c r="L61"/>
      <c r="M61"/>
    </row>
    <row r="62" spans="1:13" x14ac:dyDescent="0.35">
      <c r="A62" s="5" t="s">
        <v>190</v>
      </c>
      <c r="B62" s="24" t="s">
        <v>43</v>
      </c>
      <c r="C62" s="26">
        <v>61082</v>
      </c>
      <c r="D62" s="26">
        <v>24240.799999999999</v>
      </c>
      <c r="E62" s="25">
        <f t="shared" si="2"/>
        <v>0.39685668445695949</v>
      </c>
      <c r="F62" s="26">
        <v>23375.5</v>
      </c>
      <c r="G62" s="25">
        <f t="shared" si="1"/>
        <v>1.0370173900023529</v>
      </c>
      <c r="I62"/>
      <c r="J62"/>
      <c r="K62"/>
      <c r="L62"/>
      <c r="M62"/>
    </row>
    <row r="63" spans="1:13" x14ac:dyDescent="0.35">
      <c r="A63" s="5" t="s">
        <v>191</v>
      </c>
      <c r="B63" s="24" t="s">
        <v>44</v>
      </c>
      <c r="C63" s="26">
        <v>1226281.3</v>
      </c>
      <c r="D63" s="26">
        <v>610680.80000000005</v>
      </c>
      <c r="E63" s="25">
        <f t="shared" si="2"/>
        <v>0.4979940573178438</v>
      </c>
      <c r="F63" s="26">
        <v>491710.1</v>
      </c>
      <c r="G63" s="25">
        <f t="shared" si="1"/>
        <v>1.2419529312088569</v>
      </c>
      <c r="I63"/>
      <c r="J63"/>
      <c r="K63"/>
      <c r="L63"/>
      <c r="M63"/>
    </row>
    <row r="64" spans="1:13" x14ac:dyDescent="0.35">
      <c r="A64" s="5" t="s">
        <v>192</v>
      </c>
      <c r="B64" s="24" t="s">
        <v>45</v>
      </c>
      <c r="C64" s="26">
        <v>10628900.699999999</v>
      </c>
      <c r="D64" s="26">
        <v>5113569.8</v>
      </c>
      <c r="E64" s="25">
        <f t="shared" si="2"/>
        <v>0.48110053375510414</v>
      </c>
      <c r="F64" s="26">
        <v>5016255</v>
      </c>
      <c r="G64" s="25">
        <f t="shared" si="1"/>
        <v>1.0193998909545068</v>
      </c>
      <c r="I64"/>
      <c r="J64"/>
      <c r="K64"/>
      <c r="L64"/>
      <c r="M64"/>
    </row>
    <row r="65" spans="1:13" x14ac:dyDescent="0.35">
      <c r="A65" s="5" t="s">
        <v>193</v>
      </c>
      <c r="B65" s="24" t="s">
        <v>46</v>
      </c>
      <c r="C65" s="26">
        <v>2059963.9</v>
      </c>
      <c r="D65" s="26">
        <v>945328.7</v>
      </c>
      <c r="E65" s="25">
        <f t="shared" si="2"/>
        <v>0.45890546916865871</v>
      </c>
      <c r="F65" s="26">
        <v>492295.9</v>
      </c>
      <c r="G65" s="25">
        <f t="shared" si="1"/>
        <v>1.920244917741545</v>
      </c>
      <c r="I65"/>
      <c r="J65"/>
      <c r="K65"/>
      <c r="L65"/>
      <c r="M65"/>
    </row>
    <row r="66" spans="1:13" x14ac:dyDescent="0.35">
      <c r="A66" s="5" t="s">
        <v>194</v>
      </c>
      <c r="B66" s="24" t="s">
        <v>47</v>
      </c>
      <c r="C66" s="26">
        <v>57189.5</v>
      </c>
      <c r="D66" s="26">
        <v>23216.7</v>
      </c>
      <c r="E66" s="25">
        <f t="shared" si="2"/>
        <v>0.40596088442808559</v>
      </c>
      <c r="F66" s="26">
        <v>23918.400000000001</v>
      </c>
      <c r="G66" s="25">
        <f t="shared" si="1"/>
        <v>0.97066275336142882</v>
      </c>
      <c r="I66"/>
      <c r="J66"/>
      <c r="K66"/>
      <c r="L66"/>
      <c r="M66"/>
    </row>
    <row r="67" spans="1:13" x14ac:dyDescent="0.35">
      <c r="A67" s="18" t="s">
        <v>195</v>
      </c>
      <c r="B67" s="19" t="s">
        <v>121</v>
      </c>
      <c r="C67" s="21">
        <f>SUM(C68:C70)</f>
        <v>1048533.8</v>
      </c>
      <c r="D67" s="21">
        <f>SUM(D68:D70)</f>
        <v>321468.69999999995</v>
      </c>
      <c r="E67" s="20">
        <f t="shared" si="2"/>
        <v>0.30658878140122897</v>
      </c>
      <c r="F67" s="21">
        <f>SUM(F68:F70)</f>
        <v>218650.2</v>
      </c>
      <c r="G67" s="20">
        <f t="shared" si="1"/>
        <v>1.470241966391981</v>
      </c>
      <c r="I67"/>
      <c r="J67"/>
      <c r="K67"/>
      <c r="L67"/>
      <c r="M67"/>
    </row>
    <row r="68" spans="1:13" x14ac:dyDescent="0.35">
      <c r="A68" s="5" t="s">
        <v>197</v>
      </c>
      <c r="B68" s="24" t="s">
        <v>48</v>
      </c>
      <c r="C68" s="26">
        <v>484970.9</v>
      </c>
      <c r="D68" s="26">
        <v>68419.5</v>
      </c>
      <c r="E68" s="25">
        <f t="shared" si="2"/>
        <v>0.14107959879654633</v>
      </c>
      <c r="F68" s="26">
        <v>29802.5</v>
      </c>
      <c r="G68" s="25">
        <f t="shared" si="1"/>
        <v>2.2957637782065263</v>
      </c>
      <c r="I68"/>
      <c r="J68"/>
      <c r="K68"/>
      <c r="L68"/>
      <c r="M68"/>
    </row>
    <row r="69" spans="1:13" x14ac:dyDescent="0.35">
      <c r="A69" s="5" t="s">
        <v>198</v>
      </c>
      <c r="B69" s="24" t="s">
        <v>49</v>
      </c>
      <c r="C69" s="26">
        <v>525825.4</v>
      </c>
      <c r="D69" s="26">
        <v>235127.1</v>
      </c>
      <c r="E69" s="25">
        <f t="shared" si="2"/>
        <v>0.44715812511149139</v>
      </c>
      <c r="F69" s="26">
        <v>176428.5</v>
      </c>
      <c r="G69" s="25">
        <f t="shared" si="1"/>
        <v>1.3327047500828948</v>
      </c>
      <c r="I69"/>
      <c r="J69"/>
      <c r="K69"/>
      <c r="L69"/>
      <c r="M69"/>
    </row>
    <row r="70" spans="1:13" ht="23" x14ac:dyDescent="0.35">
      <c r="A70" s="5" t="s">
        <v>199</v>
      </c>
      <c r="B70" s="24" t="s">
        <v>50</v>
      </c>
      <c r="C70" s="26">
        <v>37737.5</v>
      </c>
      <c r="D70" s="26">
        <v>17922.099999999999</v>
      </c>
      <c r="E70" s="25">
        <f t="shared" ref="E70:E80" si="3">D70/C70</f>
        <v>0.47491487247432923</v>
      </c>
      <c r="F70" s="26">
        <v>12419.2</v>
      </c>
      <c r="G70" s="25">
        <f t="shared" ref="G70:G80" si="4">D70/F70</f>
        <v>1.4430961736665806</v>
      </c>
      <c r="I70"/>
      <c r="J70"/>
      <c r="K70"/>
      <c r="L70"/>
      <c r="M70"/>
    </row>
    <row r="71" spans="1:13" x14ac:dyDescent="0.35">
      <c r="A71" s="18" t="s">
        <v>200</v>
      </c>
      <c r="B71" s="19" t="s">
        <v>122</v>
      </c>
      <c r="C71" s="21">
        <f>SUM(C72:C74)</f>
        <v>162143.09999999998</v>
      </c>
      <c r="D71" s="21">
        <f>SUM(D72:D74)</f>
        <v>69203.5</v>
      </c>
      <c r="E71" s="20">
        <f t="shared" si="3"/>
        <v>0.42680508760471464</v>
      </c>
      <c r="F71" s="21">
        <f>SUM(F72:F74)</f>
        <v>62986.6</v>
      </c>
      <c r="G71" s="20">
        <f t="shared" si="4"/>
        <v>1.0987019461282241</v>
      </c>
      <c r="I71"/>
      <c r="J71"/>
      <c r="K71"/>
      <c r="L71"/>
      <c r="M71"/>
    </row>
    <row r="72" spans="1:13" x14ac:dyDescent="0.35">
      <c r="A72" s="5" t="s">
        <v>201</v>
      </c>
      <c r="B72" s="24" t="s">
        <v>51</v>
      </c>
      <c r="C72" s="26">
        <v>71220.399999999994</v>
      </c>
      <c r="D72" s="26">
        <v>36904.699999999997</v>
      </c>
      <c r="E72" s="25">
        <f t="shared" si="3"/>
        <v>0.51817597205295107</v>
      </c>
      <c r="F72" s="26">
        <v>28371.9</v>
      </c>
      <c r="G72" s="25">
        <f t="shared" si="4"/>
        <v>1.3007482755825304</v>
      </c>
      <c r="I72"/>
      <c r="J72"/>
      <c r="K72"/>
      <c r="L72"/>
      <c r="M72"/>
    </row>
    <row r="73" spans="1:13" x14ac:dyDescent="0.35">
      <c r="A73" s="5" t="s">
        <v>202</v>
      </c>
      <c r="B73" s="24" t="s">
        <v>52</v>
      </c>
      <c r="C73" s="26">
        <v>85044.7</v>
      </c>
      <c r="D73" s="26">
        <v>32298.799999999999</v>
      </c>
      <c r="E73" s="25">
        <f t="shared" si="3"/>
        <v>0.3797861595137616</v>
      </c>
      <c r="F73" s="26">
        <v>34456.6</v>
      </c>
      <c r="G73" s="25">
        <f t="shared" si="4"/>
        <v>0.93737629365636777</v>
      </c>
      <c r="I73"/>
      <c r="J73"/>
      <c r="K73"/>
      <c r="L73"/>
      <c r="M73"/>
    </row>
    <row r="74" spans="1:13" ht="23" x14ac:dyDescent="0.35">
      <c r="A74" s="5" t="s">
        <v>203</v>
      </c>
      <c r="B74" s="24" t="s">
        <v>53</v>
      </c>
      <c r="C74" s="26">
        <v>5878</v>
      </c>
      <c r="D74" s="26">
        <v>0</v>
      </c>
      <c r="E74" s="25">
        <f t="shared" si="3"/>
        <v>0</v>
      </c>
      <c r="F74" s="26">
        <v>158.1</v>
      </c>
      <c r="G74" s="25">
        <f t="shared" si="4"/>
        <v>0</v>
      </c>
      <c r="I74"/>
      <c r="J74"/>
      <c r="K74"/>
      <c r="L74"/>
      <c r="M74"/>
    </row>
    <row r="75" spans="1:13" ht="23" x14ac:dyDescent="0.35">
      <c r="A75" s="18" t="s">
        <v>204</v>
      </c>
      <c r="B75" s="19" t="s">
        <v>123</v>
      </c>
      <c r="C75" s="21">
        <f>C76</f>
        <v>500500</v>
      </c>
      <c r="D75" s="21">
        <f>D76</f>
        <v>12768.97</v>
      </c>
      <c r="E75" s="20">
        <f t="shared" si="3"/>
        <v>2.5512427572427571E-2</v>
      </c>
      <c r="F75" s="21">
        <f>F76</f>
        <v>24076.799999999999</v>
      </c>
      <c r="G75" s="20">
        <f t="shared" si="4"/>
        <v>0.53034331804891011</v>
      </c>
      <c r="I75"/>
      <c r="J75"/>
      <c r="K75"/>
      <c r="L75"/>
      <c r="M75"/>
    </row>
    <row r="76" spans="1:13" ht="23" x14ac:dyDescent="0.35">
      <c r="A76" s="5" t="s">
        <v>205</v>
      </c>
      <c r="B76" s="24" t="s">
        <v>54</v>
      </c>
      <c r="C76" s="26">
        <v>500500</v>
      </c>
      <c r="D76" s="26">
        <v>12768.97</v>
      </c>
      <c r="E76" s="25">
        <f t="shared" si="3"/>
        <v>2.5512427572427571E-2</v>
      </c>
      <c r="F76" s="26">
        <v>24076.799999999999</v>
      </c>
      <c r="G76" s="25">
        <f t="shared" si="4"/>
        <v>0.53034331804891011</v>
      </c>
      <c r="I76"/>
      <c r="J76"/>
      <c r="K76"/>
      <c r="L76"/>
      <c r="M76"/>
    </row>
    <row r="77" spans="1:13" ht="34.5" x14ac:dyDescent="0.35">
      <c r="A77" s="18" t="s">
        <v>206</v>
      </c>
      <c r="B77" s="19" t="s">
        <v>124</v>
      </c>
      <c r="C77" s="21">
        <f>SUM(C78:C80)</f>
        <v>2075455.7</v>
      </c>
      <c r="D77" s="21">
        <f>SUM(D78:D80)</f>
        <v>866770.8</v>
      </c>
      <c r="E77" s="20">
        <f t="shared" si="3"/>
        <v>0.41762915007051227</v>
      </c>
      <c r="F77" s="21">
        <f>SUM(F78:F80)</f>
        <v>610300.9</v>
      </c>
      <c r="G77" s="20">
        <f t="shared" si="4"/>
        <v>1.4202351659648544</v>
      </c>
      <c r="I77"/>
      <c r="J77"/>
      <c r="K77"/>
      <c r="L77"/>
      <c r="M77"/>
    </row>
    <row r="78" spans="1:13" ht="34.5" x14ac:dyDescent="0.35">
      <c r="A78" s="5" t="s">
        <v>207</v>
      </c>
      <c r="B78" s="24" t="s">
        <v>55</v>
      </c>
      <c r="C78" s="26">
        <v>581987.30000000005</v>
      </c>
      <c r="D78" s="26">
        <v>294718.09999999998</v>
      </c>
      <c r="E78" s="25">
        <f t="shared" si="3"/>
        <v>0.50639953827171136</v>
      </c>
      <c r="F78" s="26">
        <v>92784.8</v>
      </c>
      <c r="G78" s="25">
        <f t="shared" si="4"/>
        <v>3.176361860994473</v>
      </c>
      <c r="I78"/>
      <c r="J78"/>
      <c r="K78"/>
      <c r="L78"/>
      <c r="M78"/>
    </row>
    <row r="79" spans="1:13" x14ac:dyDescent="0.35">
      <c r="A79" s="5" t="s">
        <v>208</v>
      </c>
      <c r="B79" s="24" t="s">
        <v>56</v>
      </c>
      <c r="C79" s="26">
        <v>739350.6</v>
      </c>
      <c r="D79" s="26">
        <v>246497.9</v>
      </c>
      <c r="E79" s="25">
        <f t="shared" si="3"/>
        <v>0.33339784941000927</v>
      </c>
      <c r="F79" s="26">
        <v>275846.2</v>
      </c>
      <c r="G79" s="25">
        <f t="shared" si="4"/>
        <v>0.89360629220195886</v>
      </c>
      <c r="I79"/>
      <c r="J79"/>
      <c r="K79"/>
      <c r="L79"/>
      <c r="M79"/>
    </row>
    <row r="80" spans="1:13" x14ac:dyDescent="0.35">
      <c r="A80" s="23" t="s">
        <v>209</v>
      </c>
      <c r="B80" s="24" t="s">
        <v>57</v>
      </c>
      <c r="C80" s="26">
        <v>754117.8</v>
      </c>
      <c r="D80" s="26">
        <v>325554.8</v>
      </c>
      <c r="E80" s="25">
        <f t="shared" si="3"/>
        <v>0.43170284536447751</v>
      </c>
      <c r="F80" s="26">
        <v>241669.9</v>
      </c>
      <c r="G80" s="25">
        <f t="shared" si="4"/>
        <v>1.3471052870051257</v>
      </c>
      <c r="I80"/>
      <c r="J80"/>
      <c r="K80"/>
      <c r="L80"/>
      <c r="M80"/>
    </row>
  </sheetData>
  <customSheetViews>
    <customSheetView guid="{61DF419E-6674-40D7-92F7-62D9644357AB}" fitToPage="1">
      <selection activeCell="A4" sqref="A4"/>
      <pageMargins left="0.70866141732283472" right="0.70866141732283472" top="0.74803149606299213" bottom="0.74803149606299213" header="0.31496062992125984" footer="0.31496062992125984"/>
      <pageSetup paperSize="9" scale="71" fitToHeight="0" orientation="portrait" r:id="rId1"/>
    </customSheetView>
    <customSheetView guid="{FF4E70D3-BA11-44DD-97C7-DF286C61BE9A}" showPageBreaks="1" fitToPage="1" topLeftCell="A7">
      <selection activeCell="E8" sqref="E8"/>
      <pageMargins left="0.70866141732283472" right="0.70866141732283472" top="0.74803149606299213" bottom="0.74803149606299213" header="0.31496062992125984" footer="0.31496062992125984"/>
      <pageSetup paperSize="9" scale="71" fitToHeight="0" orientation="portrait" r:id="rId2"/>
    </customSheetView>
    <customSheetView guid="{B0FE0F64-031E-4424-9BFF-D3F52ABFB89B}" showPageBreaks="1" fitToPage="1" topLeftCell="A10">
      <selection activeCell="D45" sqref="D45"/>
      <pageMargins left="0.70866141732283472" right="0.70866141732283472" top="0.74803149606299213" bottom="0.74803149606299213" header="0.31496062992125984" footer="0.31496062992125984"/>
      <pageSetup paperSize="9" scale="71" fitToHeight="0" orientation="portrait" r:id="rId3"/>
    </customSheetView>
  </customSheetViews>
  <mergeCells count="1">
    <mergeCell ref="A3:G3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19" zoomScale="85" zoomScaleNormal="85" workbookViewId="0">
      <selection activeCell="B13" sqref="B13"/>
    </sheetView>
  </sheetViews>
  <sheetFormatPr defaultColWidth="9.1796875" defaultRowHeight="14.5" x14ac:dyDescent="0.35"/>
  <cols>
    <col min="1" max="1" width="15.1796875" style="1" bestFit="1" customWidth="1"/>
    <col min="2" max="2" width="35.54296875" style="1" customWidth="1"/>
    <col min="3" max="3" width="15.453125" style="1" customWidth="1"/>
    <col min="4" max="4" width="16.81640625" style="1" customWidth="1"/>
    <col min="5" max="5" width="17.81640625" style="1" customWidth="1"/>
    <col min="6" max="6" width="15.54296875" style="1" customWidth="1"/>
    <col min="7" max="7" width="16.7265625" style="1" customWidth="1"/>
    <col min="8" max="9" width="9.1796875" style="1"/>
    <col min="10" max="10" width="9.1796875" style="1" customWidth="1"/>
    <col min="11" max="11" width="8.7265625" customWidth="1"/>
    <col min="12" max="16384" width="9.1796875" style="1"/>
  </cols>
  <sheetData>
    <row r="1" spans="1:11" x14ac:dyDescent="0.35">
      <c r="G1" s="3" t="s">
        <v>110</v>
      </c>
      <c r="K1" s="1"/>
    </row>
    <row r="2" spans="1:11" ht="36" customHeight="1" x14ac:dyDescent="0.35">
      <c r="A2" s="46" t="s">
        <v>185</v>
      </c>
      <c r="B2" s="46"/>
      <c r="C2" s="46"/>
      <c r="D2" s="46"/>
      <c r="E2" s="46"/>
      <c r="F2" s="46"/>
      <c r="G2" s="46"/>
      <c r="K2" s="1"/>
    </row>
    <row r="3" spans="1:11" ht="15.75" thickBot="1" x14ac:dyDescent="0.3">
      <c r="K3" s="1"/>
    </row>
    <row r="4" spans="1:11" ht="58" thickBot="1" x14ac:dyDescent="0.4">
      <c r="A4" s="29" t="s">
        <v>105</v>
      </c>
      <c r="B4" s="29" t="s">
        <v>106</v>
      </c>
      <c r="C4" s="5" t="s">
        <v>2</v>
      </c>
      <c r="D4" s="5" t="s">
        <v>175</v>
      </c>
      <c r="E4" s="5" t="s">
        <v>176</v>
      </c>
      <c r="F4" s="5" t="s">
        <v>171</v>
      </c>
      <c r="G4" s="4" t="s">
        <v>173</v>
      </c>
      <c r="K4" s="1"/>
    </row>
    <row r="5" spans="1:11" ht="56" x14ac:dyDescent="0.35">
      <c r="A5" s="39" t="s">
        <v>178</v>
      </c>
      <c r="B5" s="7" t="s">
        <v>213</v>
      </c>
      <c r="C5" s="17">
        <v>712754.91799999995</v>
      </c>
      <c r="D5" s="17">
        <v>101477.18001</v>
      </c>
      <c r="E5" s="30">
        <f t="shared" ref="E5:E9" si="0">D5/C5</f>
        <v>0.14237317407047342</v>
      </c>
      <c r="F5" s="5" t="s">
        <v>134</v>
      </c>
      <c r="G5" s="5" t="s">
        <v>134</v>
      </c>
      <c r="J5"/>
      <c r="K5" s="43"/>
    </row>
    <row r="6" spans="1:11" ht="61.5" customHeight="1" x14ac:dyDescent="0.35">
      <c r="A6" s="39" t="s">
        <v>179</v>
      </c>
      <c r="B6" s="7" t="s">
        <v>214</v>
      </c>
      <c r="C6" s="17">
        <v>1457341.7498999999</v>
      </c>
      <c r="D6" s="17">
        <v>488749.63147999998</v>
      </c>
      <c r="E6" s="30">
        <f t="shared" si="0"/>
        <v>0.33537063733577732</v>
      </c>
      <c r="F6" s="5" t="s">
        <v>134</v>
      </c>
      <c r="G6" s="5" t="s">
        <v>134</v>
      </c>
      <c r="J6"/>
      <c r="K6" s="43"/>
    </row>
    <row r="7" spans="1:11" ht="61.5" customHeight="1" x14ac:dyDescent="0.35">
      <c r="A7" s="39" t="s">
        <v>180</v>
      </c>
      <c r="B7" s="7" t="s">
        <v>215</v>
      </c>
      <c r="C7" s="17">
        <v>23863.4</v>
      </c>
      <c r="D7" s="17">
        <v>9200.4731699999993</v>
      </c>
      <c r="E7" s="30">
        <f t="shared" si="0"/>
        <v>0.38554745635575816</v>
      </c>
      <c r="F7" s="5" t="s">
        <v>134</v>
      </c>
      <c r="G7" s="5" t="s">
        <v>134</v>
      </c>
      <c r="J7"/>
      <c r="K7" s="43"/>
    </row>
    <row r="8" spans="1:11" ht="50.25" customHeight="1" x14ac:dyDescent="0.35">
      <c r="A8" s="39" t="s">
        <v>181</v>
      </c>
      <c r="B8" s="7" t="s">
        <v>216</v>
      </c>
      <c r="C8" s="17">
        <v>42964.6</v>
      </c>
      <c r="D8" s="17">
        <v>6997.8758399999997</v>
      </c>
      <c r="E8" s="30">
        <f t="shared" si="0"/>
        <v>0.16287538671371316</v>
      </c>
      <c r="F8" s="5" t="s">
        <v>134</v>
      </c>
      <c r="G8" s="5" t="s">
        <v>134</v>
      </c>
      <c r="J8"/>
      <c r="K8" s="43"/>
    </row>
    <row r="9" spans="1:11" ht="79.5" customHeight="1" x14ac:dyDescent="0.35">
      <c r="A9" s="39" t="s">
        <v>182</v>
      </c>
      <c r="B9" s="7" t="s">
        <v>217</v>
      </c>
      <c r="C9" s="17">
        <v>456025.36794000003</v>
      </c>
      <c r="D9" s="17">
        <v>47684.1</v>
      </c>
      <c r="E9" s="30">
        <f t="shared" si="0"/>
        <v>0.10456457765804351</v>
      </c>
      <c r="F9" s="5" t="s">
        <v>134</v>
      </c>
      <c r="G9" s="5" t="s">
        <v>134</v>
      </c>
      <c r="J9"/>
      <c r="K9" s="43"/>
    </row>
    <row r="10" spans="1:11" ht="56" x14ac:dyDescent="0.35">
      <c r="A10" s="28" t="s">
        <v>135</v>
      </c>
      <c r="B10" s="7" t="s">
        <v>152</v>
      </c>
      <c r="C10" s="17" t="s">
        <v>134</v>
      </c>
      <c r="D10" s="17" t="s">
        <v>134</v>
      </c>
      <c r="E10" s="17" t="s">
        <v>134</v>
      </c>
      <c r="F10" s="17">
        <v>214949.62622999999</v>
      </c>
      <c r="G10" s="17" t="s">
        <v>134</v>
      </c>
      <c r="J10"/>
    </row>
    <row r="11" spans="1:11" ht="42" x14ac:dyDescent="0.35">
      <c r="A11" s="28" t="s">
        <v>136</v>
      </c>
      <c r="B11" s="7" t="s">
        <v>153</v>
      </c>
      <c r="C11" s="17">
        <v>10796262.745239999</v>
      </c>
      <c r="D11" s="17">
        <v>5057535.6628599996</v>
      </c>
      <c r="E11" s="30">
        <f t="shared" ref="E11:E30" si="1">D11/C11</f>
        <v>0.46845244342444642</v>
      </c>
      <c r="F11" s="17">
        <v>3988745.1548000001</v>
      </c>
      <c r="G11" s="30">
        <f t="shared" ref="G11:G30" si="2">D11/F11</f>
        <v>1.2679515653623126</v>
      </c>
      <c r="J11"/>
      <c r="K11" s="43"/>
    </row>
    <row r="12" spans="1:11" ht="42" x14ac:dyDescent="0.35">
      <c r="A12" s="28" t="s">
        <v>137</v>
      </c>
      <c r="B12" s="7" t="s">
        <v>154</v>
      </c>
      <c r="C12" s="17">
        <v>6985006.6876800004</v>
      </c>
      <c r="D12" s="17">
        <v>3150672.7341999998</v>
      </c>
      <c r="E12" s="30">
        <f t="shared" si="1"/>
        <v>0.45106223588262073</v>
      </c>
      <c r="F12" s="17">
        <v>2882359.1526899999</v>
      </c>
      <c r="G12" s="30">
        <f t="shared" si="2"/>
        <v>1.0930881848154117</v>
      </c>
      <c r="J12"/>
      <c r="K12" s="43"/>
    </row>
    <row r="13" spans="1:11" ht="51" customHeight="1" x14ac:dyDescent="0.35">
      <c r="A13" s="28" t="s">
        <v>138</v>
      </c>
      <c r="B13" s="7" t="s">
        <v>155</v>
      </c>
      <c r="C13" s="17">
        <v>2482041.46055</v>
      </c>
      <c r="D13" s="17">
        <v>612609.85112000001</v>
      </c>
      <c r="E13" s="30">
        <f t="shared" si="1"/>
        <v>0.2468169290710602</v>
      </c>
      <c r="F13" s="17">
        <v>622675.74650000001</v>
      </c>
      <c r="G13" s="30">
        <f t="shared" si="2"/>
        <v>0.98383445085732113</v>
      </c>
      <c r="J13"/>
      <c r="K13" s="43"/>
    </row>
    <row r="14" spans="1:11" ht="51" customHeight="1" x14ac:dyDescent="0.35">
      <c r="A14" s="28" t="s">
        <v>139</v>
      </c>
      <c r="B14" s="7" t="s">
        <v>156</v>
      </c>
      <c r="C14" s="17">
        <v>1088136.8999999999</v>
      </c>
      <c r="D14" s="17">
        <v>342609.99359999999</v>
      </c>
      <c r="E14" s="30">
        <f t="shared" si="1"/>
        <v>0.31485927331386337</v>
      </c>
      <c r="F14" s="17">
        <v>242366.83055000001</v>
      </c>
      <c r="G14" s="30">
        <f t="shared" si="2"/>
        <v>1.4136009982162965</v>
      </c>
      <c r="J14"/>
      <c r="K14" s="43"/>
    </row>
    <row r="15" spans="1:11" ht="51" customHeight="1" x14ac:dyDescent="0.35">
      <c r="A15" s="28" t="s">
        <v>140</v>
      </c>
      <c r="B15" s="7" t="s">
        <v>157</v>
      </c>
      <c r="C15" s="17">
        <v>627955.21635</v>
      </c>
      <c r="D15" s="17">
        <v>272574.62576999998</v>
      </c>
      <c r="E15" s="30">
        <f t="shared" si="1"/>
        <v>0.43406698228313872</v>
      </c>
      <c r="F15" s="17">
        <v>199493.25954999999</v>
      </c>
      <c r="G15" s="30">
        <f t="shared" si="2"/>
        <v>1.3663350149516367</v>
      </c>
      <c r="J15"/>
      <c r="K15" s="43"/>
    </row>
    <row r="16" spans="1:11" ht="79.5" customHeight="1" x14ac:dyDescent="0.35">
      <c r="A16" s="28" t="s">
        <v>141</v>
      </c>
      <c r="B16" s="7" t="s">
        <v>158</v>
      </c>
      <c r="C16" s="17">
        <v>17086060.70121</v>
      </c>
      <c r="D16" s="17">
        <v>7742001.5647</v>
      </c>
      <c r="E16" s="30">
        <f t="shared" si="1"/>
        <v>0.45311799484311366</v>
      </c>
      <c r="F16" s="17">
        <v>6837851.2402799996</v>
      </c>
      <c r="G16" s="30">
        <f t="shared" si="2"/>
        <v>1.132227258629712</v>
      </c>
      <c r="J16"/>
      <c r="K16" s="43"/>
    </row>
    <row r="17" spans="1:11" ht="70" x14ac:dyDescent="0.35">
      <c r="A17" s="28" t="s">
        <v>142</v>
      </c>
      <c r="B17" s="7" t="s">
        <v>159</v>
      </c>
      <c r="C17" s="17">
        <v>467328.59</v>
      </c>
      <c r="D17" s="17">
        <v>172564.67215</v>
      </c>
      <c r="E17" s="30">
        <f t="shared" si="1"/>
        <v>0.3692576825868924</v>
      </c>
      <c r="F17" s="17">
        <v>229640.65544</v>
      </c>
      <c r="G17" s="30">
        <f t="shared" si="2"/>
        <v>0.75145523260835367</v>
      </c>
      <c r="J17"/>
      <c r="K17" s="43"/>
    </row>
    <row r="18" spans="1:11" ht="84" x14ac:dyDescent="0.35">
      <c r="A18" s="28" t="s">
        <v>143</v>
      </c>
      <c r="B18" s="7" t="s">
        <v>160</v>
      </c>
      <c r="C18" s="17">
        <v>3053182.2691899999</v>
      </c>
      <c r="D18" s="17">
        <v>1038533.8075999999</v>
      </c>
      <c r="E18" s="30">
        <f t="shared" si="1"/>
        <v>0.34014798856915929</v>
      </c>
      <c r="F18" s="17">
        <v>1042112.55334</v>
      </c>
      <c r="G18" s="30">
        <f t="shared" si="2"/>
        <v>0.99656587407134667</v>
      </c>
      <c r="J18"/>
      <c r="K18" s="43"/>
    </row>
    <row r="19" spans="1:11" ht="56" x14ac:dyDescent="0.35">
      <c r="A19" s="28" t="s">
        <v>144</v>
      </c>
      <c r="B19" s="7" t="s">
        <v>161</v>
      </c>
      <c r="C19" s="17">
        <v>736195.97</v>
      </c>
      <c r="D19" s="17">
        <v>404419.33958999999</v>
      </c>
      <c r="E19" s="30">
        <f t="shared" si="1"/>
        <v>0.54933653004104332</v>
      </c>
      <c r="F19" s="17">
        <v>193286.20519000001</v>
      </c>
      <c r="G19" s="30">
        <f t="shared" si="2"/>
        <v>2.0923342107754479</v>
      </c>
      <c r="J19"/>
      <c r="K19" s="43"/>
    </row>
    <row r="20" spans="1:11" ht="56" x14ac:dyDescent="0.35">
      <c r="A20" s="28" t="s">
        <v>145</v>
      </c>
      <c r="B20" s="7" t="s">
        <v>162</v>
      </c>
      <c r="C20" s="17">
        <v>4612538.9199200002</v>
      </c>
      <c r="D20" s="17">
        <v>670887.10473000002</v>
      </c>
      <c r="E20" s="30">
        <f t="shared" si="1"/>
        <v>0.14544855151956873</v>
      </c>
      <c r="F20" s="17">
        <v>960863.16261999996</v>
      </c>
      <c r="G20" s="30">
        <f t="shared" si="2"/>
        <v>0.69821295146822171</v>
      </c>
      <c r="J20"/>
      <c r="K20" s="43"/>
    </row>
    <row r="21" spans="1:11" ht="70" x14ac:dyDescent="0.35">
      <c r="A21" s="28" t="s">
        <v>146</v>
      </c>
      <c r="B21" s="7" t="s">
        <v>163</v>
      </c>
      <c r="C21" s="17">
        <v>726387.90046999999</v>
      </c>
      <c r="D21" s="17">
        <v>107804.92208999999</v>
      </c>
      <c r="E21" s="30">
        <f t="shared" si="1"/>
        <v>0.14841233178615199</v>
      </c>
      <c r="F21" s="17">
        <v>130975.08291</v>
      </c>
      <c r="G21" s="30">
        <f t="shared" si="2"/>
        <v>0.82309489480589626</v>
      </c>
      <c r="J21"/>
      <c r="K21" s="43"/>
    </row>
    <row r="22" spans="1:11" ht="70" x14ac:dyDescent="0.35">
      <c r="A22" s="28" t="s">
        <v>147</v>
      </c>
      <c r="B22" s="7" t="s">
        <v>164</v>
      </c>
      <c r="C22" s="17">
        <v>3280496.2</v>
      </c>
      <c r="D22" s="17">
        <v>860917.53992000001</v>
      </c>
      <c r="E22" s="30">
        <f t="shared" si="1"/>
        <v>0.26243515841292547</v>
      </c>
      <c r="F22" s="17">
        <v>722776.18302999996</v>
      </c>
      <c r="G22" s="30">
        <f t="shared" si="2"/>
        <v>1.1911260499908674</v>
      </c>
      <c r="J22"/>
      <c r="K22" s="43"/>
    </row>
    <row r="23" spans="1:11" ht="56" x14ac:dyDescent="0.35">
      <c r="A23" s="28" t="s">
        <v>148</v>
      </c>
      <c r="B23" s="7" t="s">
        <v>165</v>
      </c>
      <c r="C23" s="17">
        <v>691448.4</v>
      </c>
      <c r="D23" s="17">
        <v>295387.54200000002</v>
      </c>
      <c r="E23" s="30">
        <f t="shared" si="1"/>
        <v>0.42720113605006532</v>
      </c>
      <c r="F23" s="17">
        <v>288634.70328000002</v>
      </c>
      <c r="G23" s="30">
        <f t="shared" si="2"/>
        <v>1.0233957962894336</v>
      </c>
      <c r="J23"/>
      <c r="K23" s="43"/>
    </row>
    <row r="24" spans="1:11" ht="42" x14ac:dyDescent="0.35">
      <c r="A24" s="28" t="s">
        <v>149</v>
      </c>
      <c r="B24" s="7" t="s">
        <v>166</v>
      </c>
      <c r="C24" s="17">
        <v>316482.41496999998</v>
      </c>
      <c r="D24" s="17">
        <v>103773.65046</v>
      </c>
      <c r="E24" s="30">
        <f t="shared" si="1"/>
        <v>0.32789705067764008</v>
      </c>
      <c r="F24" s="17">
        <v>96556.677549999993</v>
      </c>
      <c r="G24" s="30">
        <f t="shared" si="2"/>
        <v>1.0747433848504453</v>
      </c>
      <c r="J24"/>
      <c r="K24" s="43"/>
    </row>
    <row r="25" spans="1:11" ht="56" x14ac:dyDescent="0.35">
      <c r="A25" s="28" t="s">
        <v>150</v>
      </c>
      <c r="B25" s="7" t="s">
        <v>167</v>
      </c>
      <c r="C25" s="17">
        <v>79867.88</v>
      </c>
      <c r="D25" s="17">
        <v>8228.5942799999993</v>
      </c>
      <c r="E25" s="30">
        <f t="shared" si="1"/>
        <v>0.10302757854596865</v>
      </c>
      <c r="F25" s="17">
        <v>44547.16156</v>
      </c>
      <c r="G25" s="30">
        <f t="shared" si="2"/>
        <v>0.18471646659051466</v>
      </c>
      <c r="J25"/>
      <c r="K25" s="43"/>
    </row>
    <row r="26" spans="1:11" ht="84" x14ac:dyDescent="0.35">
      <c r="A26" s="28" t="s">
        <v>151</v>
      </c>
      <c r="B26" s="7" t="s">
        <v>168</v>
      </c>
      <c r="C26" s="17">
        <v>18342.721280000002</v>
      </c>
      <c r="D26" s="17">
        <v>1524.992</v>
      </c>
      <c r="E26" s="30">
        <f t="shared" si="1"/>
        <v>8.3138808943402309E-2</v>
      </c>
      <c r="F26" s="17">
        <v>0</v>
      </c>
      <c r="G26" s="30" t="s">
        <v>134</v>
      </c>
      <c r="J26"/>
      <c r="K26" s="43"/>
    </row>
    <row r="27" spans="1:11" ht="56" x14ac:dyDescent="0.35">
      <c r="A27" s="39" t="s">
        <v>184</v>
      </c>
      <c r="B27" s="7" t="s">
        <v>183</v>
      </c>
      <c r="C27" s="17">
        <v>34612</v>
      </c>
      <c r="D27" s="17">
        <v>0</v>
      </c>
      <c r="E27" s="30">
        <f t="shared" si="1"/>
        <v>0</v>
      </c>
      <c r="F27" s="40" t="s">
        <v>134</v>
      </c>
      <c r="G27" s="40" t="s">
        <v>134</v>
      </c>
      <c r="J27"/>
      <c r="K27" s="43"/>
    </row>
    <row r="28" spans="1:11" x14ac:dyDescent="0.35">
      <c r="A28" s="6"/>
      <c r="B28" s="10" t="s">
        <v>107</v>
      </c>
      <c r="C28" s="15">
        <f>SUM(C5:C27)</f>
        <v>55775297.012700006</v>
      </c>
      <c r="D28" s="15">
        <f>SUM(D5:D27)</f>
        <v>21496155.857569996</v>
      </c>
      <c r="E28" s="13">
        <f t="shared" si="1"/>
        <v>0.38540638972617813</v>
      </c>
      <c r="F28" s="12">
        <f>SUM(F10:F26)</f>
        <v>18697833.395519998</v>
      </c>
      <c r="G28" s="13">
        <f t="shared" si="2"/>
        <v>1.1496602522258261</v>
      </c>
      <c r="J28"/>
    </row>
    <row r="29" spans="1:11" x14ac:dyDescent="0.35">
      <c r="A29" s="6"/>
      <c r="B29" s="14" t="s">
        <v>108</v>
      </c>
      <c r="C29" s="16">
        <v>0</v>
      </c>
      <c r="D29" s="16">
        <v>0</v>
      </c>
      <c r="E29" s="9">
        <v>0</v>
      </c>
      <c r="F29" s="8">
        <v>0</v>
      </c>
      <c r="G29" s="9">
        <v>0</v>
      </c>
    </row>
    <row r="30" spans="1:11" x14ac:dyDescent="0.35">
      <c r="A30" s="6"/>
      <c r="B30" s="10" t="s">
        <v>109</v>
      </c>
      <c r="C30" s="15">
        <f>C28+C29</f>
        <v>55775297.012700006</v>
      </c>
      <c r="D30" s="15">
        <f>D28+D29</f>
        <v>21496155.857569996</v>
      </c>
      <c r="E30" s="13">
        <f t="shared" si="1"/>
        <v>0.38540638972617813</v>
      </c>
      <c r="F30" s="11">
        <f>F28+F29</f>
        <v>18697833.395519998</v>
      </c>
      <c r="G30" s="13">
        <f t="shared" si="2"/>
        <v>1.1496602522258261</v>
      </c>
    </row>
  </sheetData>
  <customSheetViews>
    <customSheetView guid="{61DF419E-6674-40D7-92F7-62D9644357AB}" scale="85" fitToPage="1" state="hidden" topLeftCell="A19">
      <selection activeCell="B13" sqref="B13"/>
      <pageMargins left="0.7" right="0.7" top="0.75" bottom="0.75" header="0.3" footer="0.3"/>
      <pageSetup paperSize="9" scale="64" orientation="portrait" r:id="rId1"/>
    </customSheetView>
    <customSheetView guid="{FF4E70D3-BA11-44DD-97C7-DF286C61BE9A}" scale="85" fitToPage="1">
      <selection activeCell="F11" sqref="F11"/>
      <pageMargins left="0.7" right="0.7" top="0.75" bottom="0.75" header="0.3" footer="0.3"/>
      <pageSetup paperSize="9" scale="64" orientation="portrait" r:id="rId2"/>
    </customSheetView>
    <customSheetView guid="{B0FE0F64-031E-4424-9BFF-D3F52ABFB89B}" scale="85" fitToPage="1" topLeftCell="A19">
      <selection activeCell="A23" sqref="A23:XFD23"/>
      <pageMargins left="0.7" right="0.7" top="0.75" bottom="0.75" header="0.3" footer="0.3"/>
      <pageSetup paperSize="9" scale="64" orientation="portrait" r:id="rId3"/>
    </customSheetView>
  </customSheetViews>
  <mergeCells count="1">
    <mergeCell ref="A2:G2"/>
  </mergeCells>
  <pageMargins left="0.7" right="0.7" top="0.75" bottom="0.75" header="0.3" footer="0.3"/>
  <pageSetup paperSize="9" scale="64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workbookViewId="0">
      <selection activeCell="B13" sqref="B13"/>
    </sheetView>
  </sheetViews>
  <sheetFormatPr defaultRowHeight="14.5" x14ac:dyDescent="0.35"/>
  <cols>
    <col min="1" max="1" width="6" customWidth="1"/>
    <col min="2" max="2" width="41.1796875" customWidth="1"/>
    <col min="3" max="3" width="17.1796875" customWidth="1"/>
    <col min="4" max="4" width="16.1796875" customWidth="1"/>
    <col min="5" max="5" width="18.7265625" customWidth="1"/>
    <col min="6" max="6" width="15" customWidth="1"/>
    <col min="7" max="7" width="16.453125" customWidth="1"/>
  </cols>
  <sheetData>
    <row r="1" spans="1:7" x14ac:dyDescent="0.35">
      <c r="A1" s="1"/>
      <c r="B1" s="1"/>
      <c r="C1" s="1"/>
      <c r="D1" s="1"/>
      <c r="E1" s="1"/>
      <c r="F1" s="1"/>
      <c r="G1" s="3" t="s">
        <v>125</v>
      </c>
    </row>
    <row r="2" spans="1:7" ht="42.75" customHeight="1" x14ac:dyDescent="0.35">
      <c r="A2" s="47" t="s">
        <v>218</v>
      </c>
      <c r="B2" s="47"/>
      <c r="C2" s="47"/>
      <c r="D2" s="47"/>
      <c r="E2" s="47"/>
      <c r="F2" s="47"/>
      <c r="G2" s="47"/>
    </row>
    <row r="3" spans="1:7" ht="57.5" x14ac:dyDescent="0.35">
      <c r="A3" s="18" t="s">
        <v>0</v>
      </c>
      <c r="B3" s="18" t="s">
        <v>1</v>
      </c>
      <c r="C3" s="5" t="s">
        <v>2</v>
      </c>
      <c r="D3" s="5" t="s">
        <v>186</v>
      </c>
      <c r="E3" s="5" t="s">
        <v>176</v>
      </c>
      <c r="F3" s="5" t="s">
        <v>172</v>
      </c>
      <c r="G3" s="5" t="s">
        <v>173</v>
      </c>
    </row>
    <row r="4" spans="1:7" x14ac:dyDescent="0.35">
      <c r="A4" s="18" t="s">
        <v>187</v>
      </c>
      <c r="B4" s="19" t="s">
        <v>210</v>
      </c>
      <c r="C4" s="44">
        <f>SUM(C5,C14,C16,C21,C29,C34,C38,C48,C51,C59,C65,C70,C74,C76)</f>
        <v>65004360.728260003</v>
      </c>
      <c r="D4" s="44">
        <f>SUM(D5,D14,D16,D21,D29,D34,D38,D48,D51,D59,D65,D70,D74,D76)</f>
        <v>25137803.24456</v>
      </c>
      <c r="E4" s="32">
        <f>D4/C4</f>
        <v>0.38670949091622386</v>
      </c>
      <c r="F4" s="33">
        <f>SUM(F5,F14,F16,F21,F29,F34,F38,F48,F51,F59,F65,F70,F74,F76)</f>
        <v>22463408.800000001</v>
      </c>
      <c r="G4" s="32">
        <f>D4/F4</f>
        <v>1.1190555925136347</v>
      </c>
    </row>
    <row r="5" spans="1:7" x14ac:dyDescent="0.35">
      <c r="A5" s="22" t="s">
        <v>58</v>
      </c>
      <c r="B5" s="19" t="s">
        <v>111</v>
      </c>
      <c r="C5" s="44">
        <v>3998871.1425399999</v>
      </c>
      <c r="D5" s="44">
        <v>1376139.86152</v>
      </c>
      <c r="E5" s="32">
        <f t="shared" ref="E5:E68" si="0">D5/C5</f>
        <v>0.34413208439767445</v>
      </c>
      <c r="F5" s="34">
        <f>SUM(F6:F13)</f>
        <v>1170008.3999999999</v>
      </c>
      <c r="G5" s="32">
        <f>D5/F5</f>
        <v>1.1761794714636238</v>
      </c>
    </row>
    <row r="6" spans="1:7" ht="46" x14ac:dyDescent="0.35">
      <c r="A6" s="23" t="s">
        <v>59</v>
      </c>
      <c r="B6" s="24" t="s">
        <v>3</v>
      </c>
      <c r="C6" s="45">
        <v>114080.77099999999</v>
      </c>
      <c r="D6" s="45">
        <v>49586.787340000003</v>
      </c>
      <c r="E6" s="35">
        <f t="shared" si="0"/>
        <v>0.43466385180724282</v>
      </c>
      <c r="F6" s="36">
        <v>51654.1</v>
      </c>
      <c r="G6" s="35">
        <f>D6/F6</f>
        <v>0.95997776246222477</v>
      </c>
    </row>
    <row r="7" spans="1:7" ht="46" x14ac:dyDescent="0.35">
      <c r="A7" s="23" t="s">
        <v>60</v>
      </c>
      <c r="B7" s="24" t="s">
        <v>4</v>
      </c>
      <c r="C7" s="45">
        <v>1143452.1891700001</v>
      </c>
      <c r="D7" s="45">
        <v>502006.31294999999</v>
      </c>
      <c r="E7" s="35">
        <f t="shared" si="0"/>
        <v>0.43902693764082285</v>
      </c>
      <c r="F7" s="36">
        <v>489501.5</v>
      </c>
      <c r="G7" s="35">
        <f t="shared" ref="G7:G68" si="1">D7/F7</f>
        <v>1.0255460155893292</v>
      </c>
    </row>
    <row r="8" spans="1:7" x14ac:dyDescent="0.35">
      <c r="A8" s="23" t="s">
        <v>61</v>
      </c>
      <c r="B8" s="24" t="s">
        <v>5</v>
      </c>
      <c r="C8" s="45">
        <v>134130.6</v>
      </c>
      <c r="D8" s="45">
        <v>52519.411060000006</v>
      </c>
      <c r="E8" s="35">
        <f t="shared" si="0"/>
        <v>0.39155428410817517</v>
      </c>
      <c r="F8" s="36">
        <v>58501.9</v>
      </c>
      <c r="G8" s="35">
        <f t="shared" si="1"/>
        <v>0.89773855310682227</v>
      </c>
    </row>
    <row r="9" spans="1:7" ht="34.5" x14ac:dyDescent="0.35">
      <c r="A9" s="23" t="s">
        <v>62</v>
      </c>
      <c r="B9" s="24" t="s">
        <v>6</v>
      </c>
      <c r="C9" s="45">
        <v>301063.08607999998</v>
      </c>
      <c r="D9" s="45">
        <v>129340.40243999999</v>
      </c>
      <c r="E9" s="35">
        <f t="shared" si="0"/>
        <v>0.42961229197534706</v>
      </c>
      <c r="F9" s="36">
        <v>131044</v>
      </c>
      <c r="G9" s="35">
        <f t="shared" si="1"/>
        <v>0.9869998049510087</v>
      </c>
    </row>
    <row r="10" spans="1:7" x14ac:dyDescent="0.35">
      <c r="A10" s="23" t="s">
        <v>63</v>
      </c>
      <c r="B10" s="24" t="s">
        <v>7</v>
      </c>
      <c r="C10" s="45">
        <v>22776.37659</v>
      </c>
      <c r="D10" s="45">
        <v>8638.9305500000009</v>
      </c>
      <c r="E10" s="35">
        <f t="shared" si="0"/>
        <v>0.37929345415692395</v>
      </c>
      <c r="F10" s="36">
        <v>13111.4</v>
      </c>
      <c r="G10" s="35">
        <f t="shared" si="1"/>
        <v>0.6588869647787422</v>
      </c>
    </row>
    <row r="11" spans="1:7" x14ac:dyDescent="0.35">
      <c r="A11" s="23" t="s">
        <v>64</v>
      </c>
      <c r="B11" s="24" t="s">
        <v>8</v>
      </c>
      <c r="C11" s="45">
        <v>807739.10736000002</v>
      </c>
      <c r="D11" s="45">
        <v>0</v>
      </c>
      <c r="E11" s="35">
        <f t="shared" si="0"/>
        <v>0</v>
      </c>
      <c r="F11" s="36">
        <v>0</v>
      </c>
      <c r="G11" s="35" t="s">
        <v>134</v>
      </c>
    </row>
    <row r="12" spans="1:7" ht="23" x14ac:dyDescent="0.35">
      <c r="A12" s="23" t="s">
        <v>65</v>
      </c>
      <c r="B12" s="24" t="s">
        <v>9</v>
      </c>
      <c r="C12" s="45">
        <v>225</v>
      </c>
      <c r="D12" s="45">
        <v>225</v>
      </c>
      <c r="E12" s="35">
        <f t="shared" si="0"/>
        <v>1</v>
      </c>
      <c r="F12" s="36">
        <v>225</v>
      </c>
      <c r="G12" s="35">
        <f t="shared" si="1"/>
        <v>1</v>
      </c>
    </row>
    <row r="13" spans="1:7" x14ac:dyDescent="0.35">
      <c r="A13" s="23" t="s">
        <v>66</v>
      </c>
      <c r="B13" s="24" t="s">
        <v>10</v>
      </c>
      <c r="C13" s="45">
        <v>1475404.0123399999</v>
      </c>
      <c r="D13" s="45">
        <v>633823.01717999997</v>
      </c>
      <c r="E13" s="35">
        <f t="shared" si="0"/>
        <v>0.429592851774039</v>
      </c>
      <c r="F13" s="36">
        <v>425970.5</v>
      </c>
      <c r="G13" s="35">
        <f t="shared" si="1"/>
        <v>1.4879504969945101</v>
      </c>
    </row>
    <row r="14" spans="1:7" x14ac:dyDescent="0.35">
      <c r="A14" s="22" t="s">
        <v>67</v>
      </c>
      <c r="B14" s="19" t="s">
        <v>112</v>
      </c>
      <c r="C14" s="44">
        <v>32920.300000000003</v>
      </c>
      <c r="D14" s="44">
        <v>14703.501539999999</v>
      </c>
      <c r="E14" s="32">
        <f t="shared" si="0"/>
        <v>0.44663935444087682</v>
      </c>
      <c r="F14" s="34">
        <f>SUM(F15)</f>
        <v>12386.4</v>
      </c>
      <c r="G14" s="32">
        <f t="shared" si="1"/>
        <v>1.1870681989924432</v>
      </c>
    </row>
    <row r="15" spans="1:7" x14ac:dyDescent="0.35">
      <c r="A15" s="23" t="s">
        <v>68</v>
      </c>
      <c r="B15" s="24" t="s">
        <v>11</v>
      </c>
      <c r="C15" s="45">
        <v>32920.300000000003</v>
      </c>
      <c r="D15" s="45">
        <v>14703.501539999999</v>
      </c>
      <c r="E15" s="35">
        <f t="shared" si="0"/>
        <v>0.44663935444087682</v>
      </c>
      <c r="F15" s="36">
        <v>12386.4</v>
      </c>
      <c r="G15" s="35">
        <f t="shared" si="1"/>
        <v>1.1870681989924432</v>
      </c>
    </row>
    <row r="16" spans="1:7" ht="23" x14ac:dyDescent="0.35">
      <c r="A16" s="22" t="s">
        <v>69</v>
      </c>
      <c r="B16" s="19" t="s">
        <v>113</v>
      </c>
      <c r="C16" s="44">
        <v>774274.77032000001</v>
      </c>
      <c r="D16" s="44">
        <v>287989.18676999997</v>
      </c>
      <c r="E16" s="32">
        <f t="shared" si="0"/>
        <v>0.37194701133161928</v>
      </c>
      <c r="F16" s="34">
        <f>SUM(F17:F20)</f>
        <v>335672.7</v>
      </c>
      <c r="G16" s="32">
        <f t="shared" si="1"/>
        <v>0.85794640663360455</v>
      </c>
    </row>
    <row r="17" spans="1:7" x14ac:dyDescent="0.35">
      <c r="A17" s="23" t="s">
        <v>128</v>
      </c>
      <c r="B17" s="24" t="s">
        <v>131</v>
      </c>
      <c r="C17" s="45">
        <v>131182</v>
      </c>
      <c r="D17" s="45">
        <v>57140.630979999994</v>
      </c>
      <c r="E17" s="35">
        <f t="shared" si="0"/>
        <v>0.43558286182555528</v>
      </c>
      <c r="F17" s="37">
        <v>51119</v>
      </c>
      <c r="G17" s="35">
        <f t="shared" si="1"/>
        <v>1.1177963375652886</v>
      </c>
    </row>
    <row r="18" spans="1:7" ht="34.5" x14ac:dyDescent="0.35">
      <c r="A18" s="23" t="s">
        <v>70</v>
      </c>
      <c r="B18" s="24" t="s">
        <v>12</v>
      </c>
      <c r="C18" s="45">
        <v>168095.30416</v>
      </c>
      <c r="D18" s="45">
        <v>59121.814680000003</v>
      </c>
      <c r="E18" s="35">
        <f t="shared" si="0"/>
        <v>0.35171603975162469</v>
      </c>
      <c r="F18" s="36">
        <v>129616.9</v>
      </c>
      <c r="G18" s="35">
        <f t="shared" si="1"/>
        <v>0.45612736209552923</v>
      </c>
    </row>
    <row r="19" spans="1:7" x14ac:dyDescent="0.35">
      <c r="A19" s="23" t="s">
        <v>126</v>
      </c>
      <c r="B19" s="24" t="s">
        <v>13</v>
      </c>
      <c r="C19" s="45">
        <v>142137.30968000001</v>
      </c>
      <c r="D19" s="45">
        <v>59211.173310000006</v>
      </c>
      <c r="E19" s="35">
        <f t="shared" si="0"/>
        <v>0.4165772761796655</v>
      </c>
      <c r="F19" s="36">
        <v>142662.6</v>
      </c>
      <c r="G19" s="35">
        <f t="shared" si="1"/>
        <v>0.41504341929840061</v>
      </c>
    </row>
    <row r="20" spans="1:7" ht="23" x14ac:dyDescent="0.35">
      <c r="A20" s="23" t="s">
        <v>170</v>
      </c>
      <c r="B20" s="24" t="s">
        <v>169</v>
      </c>
      <c r="C20" s="45">
        <v>332860.15648000001</v>
      </c>
      <c r="D20" s="45">
        <v>112515.56779999999</v>
      </c>
      <c r="E20" s="35">
        <f t="shared" si="0"/>
        <v>0.33802654240703789</v>
      </c>
      <c r="F20" s="36">
        <v>12274.2</v>
      </c>
      <c r="G20" s="35">
        <f t="shared" si="1"/>
        <v>9.1668351338580099</v>
      </c>
    </row>
    <row r="21" spans="1:7" x14ac:dyDescent="0.35">
      <c r="A21" s="22" t="s">
        <v>71</v>
      </c>
      <c r="B21" s="19" t="s">
        <v>114</v>
      </c>
      <c r="C21" s="44">
        <v>11023319.34007</v>
      </c>
      <c r="D21" s="44">
        <v>2651519.8914600001</v>
      </c>
      <c r="E21" s="32">
        <f t="shared" si="0"/>
        <v>0.2405373381338658</v>
      </c>
      <c r="F21" s="34">
        <f>SUM(F22:F28)</f>
        <v>2953621.3000000003</v>
      </c>
      <c r="G21" s="32">
        <f t="shared" si="1"/>
        <v>0.89771829972244577</v>
      </c>
    </row>
    <row r="22" spans="1:7" x14ac:dyDescent="0.35">
      <c r="A22" s="23" t="s">
        <v>72</v>
      </c>
      <c r="B22" s="24" t="s">
        <v>14</v>
      </c>
      <c r="C22" s="45">
        <v>349232.46335000003</v>
      </c>
      <c r="D22" s="45">
        <v>112408.9641</v>
      </c>
      <c r="E22" s="35">
        <f t="shared" si="0"/>
        <v>0.32187432697900131</v>
      </c>
      <c r="F22" s="36">
        <v>111931.1</v>
      </c>
      <c r="G22" s="35">
        <f t="shared" si="1"/>
        <v>1.0042692701134894</v>
      </c>
    </row>
    <row r="23" spans="1:7" x14ac:dyDescent="0.35">
      <c r="A23" s="23" t="s">
        <v>73</v>
      </c>
      <c r="B23" s="24" t="s">
        <v>15</v>
      </c>
      <c r="C23" s="45">
        <v>2345482.9567600004</v>
      </c>
      <c r="D23" s="45">
        <v>900931.09826</v>
      </c>
      <c r="E23" s="35">
        <f t="shared" si="0"/>
        <v>0.38411325721357054</v>
      </c>
      <c r="F23" s="36">
        <v>1000580</v>
      </c>
      <c r="G23" s="35">
        <f t="shared" si="1"/>
        <v>0.90040886112055007</v>
      </c>
    </row>
    <row r="24" spans="1:7" x14ac:dyDescent="0.35">
      <c r="A24" s="23" t="s">
        <v>127</v>
      </c>
      <c r="B24" s="24" t="s">
        <v>16</v>
      </c>
      <c r="C24" s="45">
        <v>59604.839919999999</v>
      </c>
      <c r="D24" s="45">
        <v>14471.009779999998</v>
      </c>
      <c r="E24" s="35">
        <f t="shared" si="0"/>
        <v>0.24278246195145556</v>
      </c>
      <c r="F24" s="36">
        <v>13355.6</v>
      </c>
      <c r="G24" s="35">
        <f t="shared" si="1"/>
        <v>1.0835162613435561</v>
      </c>
    </row>
    <row r="25" spans="1:7" x14ac:dyDescent="0.35">
      <c r="A25" s="23" t="s">
        <v>74</v>
      </c>
      <c r="B25" s="24" t="s">
        <v>17</v>
      </c>
      <c r="C25" s="45">
        <v>233195.95055000001</v>
      </c>
      <c r="D25" s="45">
        <v>78550.215150000004</v>
      </c>
      <c r="E25" s="35">
        <f t="shared" si="0"/>
        <v>0.33684210624042504</v>
      </c>
      <c r="F25" s="36">
        <v>95910.5</v>
      </c>
      <c r="G25" s="35">
        <f t="shared" si="1"/>
        <v>0.81899494997940792</v>
      </c>
    </row>
    <row r="26" spans="1:7" x14ac:dyDescent="0.35">
      <c r="A26" s="23" t="s">
        <v>75</v>
      </c>
      <c r="B26" s="24" t="s">
        <v>18</v>
      </c>
      <c r="C26" s="45">
        <v>325020.29281000001</v>
      </c>
      <c r="D26" s="45">
        <v>93437.836900000009</v>
      </c>
      <c r="E26" s="35">
        <f t="shared" si="0"/>
        <v>0.28748308633954062</v>
      </c>
      <c r="F26" s="36">
        <v>120534.9</v>
      </c>
      <c r="G26" s="35">
        <f t="shared" si="1"/>
        <v>0.77519321706825173</v>
      </c>
    </row>
    <row r="27" spans="1:7" x14ac:dyDescent="0.35">
      <c r="A27" s="23" t="s">
        <v>76</v>
      </c>
      <c r="B27" s="24" t="s">
        <v>19</v>
      </c>
      <c r="C27" s="45">
        <v>6521423.6669899998</v>
      </c>
      <c r="D27" s="45">
        <v>1075228.6274900001</v>
      </c>
      <c r="E27" s="35">
        <f t="shared" si="0"/>
        <v>0.16487636479325349</v>
      </c>
      <c r="F27" s="36">
        <v>1371122.1</v>
      </c>
      <c r="G27" s="35">
        <f t="shared" si="1"/>
        <v>0.78419611753759932</v>
      </c>
    </row>
    <row r="28" spans="1:7" x14ac:dyDescent="0.35">
      <c r="A28" s="23" t="s">
        <v>77</v>
      </c>
      <c r="B28" s="24" t="s">
        <v>20</v>
      </c>
      <c r="C28" s="45">
        <v>1189359.1696900001</v>
      </c>
      <c r="D28" s="45">
        <v>376492.13977999997</v>
      </c>
      <c r="E28" s="35">
        <f t="shared" si="0"/>
        <v>0.31655041586649602</v>
      </c>
      <c r="F28" s="36">
        <v>240187.1</v>
      </c>
      <c r="G28" s="35">
        <f t="shared" si="1"/>
        <v>1.5674952559067492</v>
      </c>
    </row>
    <row r="29" spans="1:7" x14ac:dyDescent="0.35">
      <c r="A29" s="22" t="s">
        <v>78</v>
      </c>
      <c r="B29" s="19" t="s">
        <v>115</v>
      </c>
      <c r="C29" s="44">
        <v>3330054.3269699998</v>
      </c>
      <c r="D29" s="44">
        <v>694821.62946000008</v>
      </c>
      <c r="E29" s="32">
        <f t="shared" si="0"/>
        <v>0.20865173995290789</v>
      </c>
      <c r="F29" s="34">
        <f>SUM(F30:F33)</f>
        <v>747263.3</v>
      </c>
      <c r="G29" s="32">
        <f t="shared" si="1"/>
        <v>0.92982169666301029</v>
      </c>
    </row>
    <row r="30" spans="1:7" x14ac:dyDescent="0.35">
      <c r="A30" s="23" t="s">
        <v>79</v>
      </c>
      <c r="B30" s="24" t="s">
        <v>21</v>
      </c>
      <c r="C30" s="45">
        <v>416032.47613999998</v>
      </c>
      <c r="D30" s="45">
        <v>80036.855519999997</v>
      </c>
      <c r="E30" s="35">
        <f t="shared" si="0"/>
        <v>0.19238126855526208</v>
      </c>
      <c r="F30" s="36">
        <v>109234.5</v>
      </c>
      <c r="G30" s="35">
        <f t="shared" si="1"/>
        <v>0.7327067503398651</v>
      </c>
    </row>
    <row r="31" spans="1:7" x14ac:dyDescent="0.35">
      <c r="A31" s="23" t="s">
        <v>80</v>
      </c>
      <c r="B31" s="24" t="s">
        <v>22</v>
      </c>
      <c r="C31" s="45">
        <v>1196935.0919999999</v>
      </c>
      <c r="D31" s="45">
        <v>143348.17678000001</v>
      </c>
      <c r="E31" s="35">
        <f t="shared" si="0"/>
        <v>0.11976269869444184</v>
      </c>
      <c r="F31" s="36">
        <v>226853.7</v>
      </c>
      <c r="G31" s="35">
        <f t="shared" si="1"/>
        <v>0.63189701900387785</v>
      </c>
    </row>
    <row r="32" spans="1:7" x14ac:dyDescent="0.35">
      <c r="A32" s="23" t="s">
        <v>81</v>
      </c>
      <c r="B32" s="24" t="s">
        <v>23</v>
      </c>
      <c r="C32" s="45">
        <v>1467255.3694000002</v>
      </c>
      <c r="D32" s="45">
        <v>386152.87816000002</v>
      </c>
      <c r="E32" s="35">
        <f t="shared" si="0"/>
        <v>0.2631804157703701</v>
      </c>
      <c r="F32" s="36">
        <v>323774.8</v>
      </c>
      <c r="G32" s="35">
        <f t="shared" si="1"/>
        <v>1.1926588423805684</v>
      </c>
    </row>
    <row r="33" spans="1:7" ht="23" x14ac:dyDescent="0.35">
      <c r="A33" s="23" t="s">
        <v>82</v>
      </c>
      <c r="B33" s="24" t="s">
        <v>24</v>
      </c>
      <c r="C33" s="45">
        <v>249831.38943000001</v>
      </c>
      <c r="D33" s="45">
        <v>85283.718999999997</v>
      </c>
      <c r="E33" s="35">
        <f t="shared" si="0"/>
        <v>0.34136510706111872</v>
      </c>
      <c r="F33" s="36">
        <v>87400.3</v>
      </c>
      <c r="G33" s="35">
        <f>D33/F33</f>
        <v>0.97578290921198207</v>
      </c>
    </row>
    <row r="34" spans="1:7" x14ac:dyDescent="0.35">
      <c r="A34" s="22" t="s">
        <v>83</v>
      </c>
      <c r="B34" s="19" t="s">
        <v>116</v>
      </c>
      <c r="C34" s="44">
        <v>476669.84089999995</v>
      </c>
      <c r="D34" s="44">
        <v>23248.406859999999</v>
      </c>
      <c r="E34" s="32">
        <f t="shared" si="0"/>
        <v>4.8772556736765012E-2</v>
      </c>
      <c r="F34" s="41">
        <f>SUM(F36:F37)</f>
        <v>31767.9</v>
      </c>
      <c r="G34" s="32">
        <f t="shared" ref="G34:G37" si="2">D34/F34</f>
        <v>0.73182070139984068</v>
      </c>
    </row>
    <row r="35" spans="1:7" x14ac:dyDescent="0.35">
      <c r="A35" s="24" t="s">
        <v>188</v>
      </c>
      <c r="B35" s="24" t="s">
        <v>211</v>
      </c>
      <c r="C35" s="45">
        <v>340827.1</v>
      </c>
      <c r="D35" s="45">
        <v>0</v>
      </c>
      <c r="E35" s="35">
        <f t="shared" si="0"/>
        <v>0</v>
      </c>
      <c r="F35" s="36">
        <v>0</v>
      </c>
      <c r="G35" s="35" t="s">
        <v>134</v>
      </c>
    </row>
    <row r="36" spans="1:7" ht="23" x14ac:dyDescent="0.35">
      <c r="A36" s="23" t="s">
        <v>84</v>
      </c>
      <c r="B36" s="24" t="s">
        <v>25</v>
      </c>
      <c r="C36" s="45">
        <v>47259.99697</v>
      </c>
      <c r="D36" s="45">
        <v>16129.20247</v>
      </c>
      <c r="E36" s="35">
        <f t="shared" si="0"/>
        <v>0.34128657435671433</v>
      </c>
      <c r="F36" s="26">
        <v>14837.5</v>
      </c>
      <c r="G36" s="35">
        <f t="shared" si="2"/>
        <v>1.0870566112889637</v>
      </c>
    </row>
    <row r="37" spans="1:7" x14ac:dyDescent="0.35">
      <c r="A37" s="23" t="s">
        <v>85</v>
      </c>
      <c r="B37" s="24" t="s">
        <v>26</v>
      </c>
      <c r="C37" s="45">
        <v>88582.743930000011</v>
      </c>
      <c r="D37" s="45">
        <v>7119.2043899999999</v>
      </c>
      <c r="E37" s="35">
        <f t="shared" si="0"/>
        <v>8.0367846762861045E-2</v>
      </c>
      <c r="F37" s="26">
        <v>16930.400000000001</v>
      </c>
      <c r="G37" s="35">
        <f t="shared" si="2"/>
        <v>0.42049829832726926</v>
      </c>
    </row>
    <row r="38" spans="1:7" x14ac:dyDescent="0.35">
      <c r="A38" s="22" t="s">
        <v>86</v>
      </c>
      <c r="B38" s="19" t="s">
        <v>117</v>
      </c>
      <c r="C38" s="44">
        <v>21387841.653869998</v>
      </c>
      <c r="D38" s="44">
        <v>9485566.92949</v>
      </c>
      <c r="E38" s="32">
        <f t="shared" si="0"/>
        <v>0.44350276587042364</v>
      </c>
      <c r="F38" s="41">
        <f>SUM(F39:F47)</f>
        <v>8557969.8000000007</v>
      </c>
      <c r="G38" s="32">
        <f t="shared" si="1"/>
        <v>1.108389857777951</v>
      </c>
    </row>
    <row r="39" spans="1:7" x14ac:dyDescent="0.35">
      <c r="A39" s="23" t="s">
        <v>87</v>
      </c>
      <c r="B39" s="24" t="s">
        <v>27</v>
      </c>
      <c r="C39" s="45">
        <v>6984646.4871000005</v>
      </c>
      <c r="D39" s="45">
        <v>2792303.0367399999</v>
      </c>
      <c r="E39" s="35">
        <f t="shared" si="0"/>
        <v>0.39977728892895675</v>
      </c>
      <c r="F39" s="26">
        <v>2295243.4</v>
      </c>
      <c r="G39" s="35">
        <f t="shared" si="1"/>
        <v>1.2165607520056478</v>
      </c>
    </row>
    <row r="40" spans="1:7" x14ac:dyDescent="0.35">
      <c r="A40" s="23" t="s">
        <v>88</v>
      </c>
      <c r="B40" s="24" t="s">
        <v>28</v>
      </c>
      <c r="C40" s="45">
        <v>10015992.64033</v>
      </c>
      <c r="D40" s="45">
        <v>5079318.8055400001</v>
      </c>
      <c r="E40" s="35">
        <f t="shared" si="0"/>
        <v>0.50712086040157578</v>
      </c>
      <c r="F40" s="26">
        <v>4647981</v>
      </c>
      <c r="G40" s="35">
        <f t="shared" si="1"/>
        <v>1.0928011120398298</v>
      </c>
    </row>
    <row r="41" spans="1:7" x14ac:dyDescent="0.35">
      <c r="A41" s="23" t="s">
        <v>89</v>
      </c>
      <c r="B41" s="24" t="s">
        <v>29</v>
      </c>
      <c r="C41" s="45">
        <v>1719888.4794100001</v>
      </c>
      <c r="D41" s="45">
        <v>536854.78873000003</v>
      </c>
      <c r="E41" s="35">
        <f t="shared" si="0"/>
        <v>0.3121451158938896</v>
      </c>
      <c r="F41" s="26">
        <v>569679</v>
      </c>
      <c r="G41" s="35">
        <f t="shared" si="1"/>
        <v>0.94238121596548241</v>
      </c>
    </row>
    <row r="42" spans="1:7" x14ac:dyDescent="0.35">
      <c r="A42" s="23" t="s">
        <v>90</v>
      </c>
      <c r="B42" s="24" t="s">
        <v>30</v>
      </c>
      <c r="C42" s="45">
        <v>1834070.8751500002</v>
      </c>
      <c r="D42" s="45">
        <v>750873.96016000002</v>
      </c>
      <c r="E42" s="35">
        <f t="shared" si="0"/>
        <v>0.40940291366798431</v>
      </c>
      <c r="F42" s="26">
        <v>713613.9</v>
      </c>
      <c r="G42" s="35">
        <f t="shared" si="1"/>
        <v>1.0522131928203753</v>
      </c>
    </row>
    <row r="43" spans="1:7" ht="23" x14ac:dyDescent="0.35">
      <c r="A43" s="23" t="s">
        <v>91</v>
      </c>
      <c r="B43" s="24" t="s">
        <v>31</v>
      </c>
      <c r="C43" s="45">
        <v>102299.183</v>
      </c>
      <c r="D43" s="45">
        <v>38843.430200000003</v>
      </c>
      <c r="E43" s="35">
        <f t="shared" si="0"/>
        <v>0.37970420741287836</v>
      </c>
      <c r="F43" s="26">
        <v>39123.699999999997</v>
      </c>
      <c r="G43" s="35">
        <f t="shared" si="1"/>
        <v>0.9928363166060471</v>
      </c>
    </row>
    <row r="44" spans="1:7" x14ac:dyDescent="0.35">
      <c r="A44" s="23" t="s">
        <v>92</v>
      </c>
      <c r="B44" s="24" t="s">
        <v>32</v>
      </c>
      <c r="C44" s="45">
        <v>68715.3</v>
      </c>
      <c r="D44" s="45">
        <v>39983.137999999999</v>
      </c>
      <c r="E44" s="35">
        <f t="shared" si="0"/>
        <v>0.58186660030589976</v>
      </c>
      <c r="F44" s="26">
        <v>31333.9</v>
      </c>
      <c r="G44" s="35">
        <f t="shared" si="1"/>
        <v>1.2760345185246649</v>
      </c>
    </row>
    <row r="45" spans="1:7" x14ac:dyDescent="0.35">
      <c r="A45" s="23" t="s">
        <v>93</v>
      </c>
      <c r="B45" s="24" t="s">
        <v>33</v>
      </c>
      <c r="C45" s="45">
        <v>221114.59568999999</v>
      </c>
      <c r="D45" s="45">
        <v>68635.212459999995</v>
      </c>
      <c r="E45" s="35">
        <f t="shared" si="0"/>
        <v>0.31040561680616391</v>
      </c>
      <c r="F45" s="26">
        <v>57986.6</v>
      </c>
      <c r="G45" s="35">
        <f t="shared" si="1"/>
        <v>1.1836391935378172</v>
      </c>
    </row>
    <row r="46" spans="1:7" ht="23" x14ac:dyDescent="0.35">
      <c r="A46" s="23" t="s">
        <v>129</v>
      </c>
      <c r="B46" s="24" t="s">
        <v>132</v>
      </c>
      <c r="C46" s="45">
        <v>46238.38</v>
      </c>
      <c r="D46" s="45">
        <v>22628.080000000002</v>
      </c>
      <c r="E46" s="35">
        <f t="shared" si="0"/>
        <v>0.48937873688481309</v>
      </c>
      <c r="F46" s="26">
        <v>19366.099999999999</v>
      </c>
      <c r="G46" s="35">
        <f t="shared" si="1"/>
        <v>1.1684376307052016</v>
      </c>
    </row>
    <row r="47" spans="1:7" x14ac:dyDescent="0.35">
      <c r="A47" s="23" t="s">
        <v>94</v>
      </c>
      <c r="B47" s="24" t="s">
        <v>34</v>
      </c>
      <c r="C47" s="45">
        <v>394875.71318999998</v>
      </c>
      <c r="D47" s="45">
        <v>156126.47766</v>
      </c>
      <c r="E47" s="35">
        <f t="shared" si="0"/>
        <v>0.39538131225831447</v>
      </c>
      <c r="F47" s="26">
        <v>183642.2</v>
      </c>
      <c r="G47" s="35">
        <f t="shared" si="1"/>
        <v>0.85016667007909941</v>
      </c>
    </row>
    <row r="48" spans="1:7" x14ac:dyDescent="0.35">
      <c r="A48" s="22" t="s">
        <v>95</v>
      </c>
      <c r="B48" s="19" t="s">
        <v>118</v>
      </c>
      <c r="C48" s="44">
        <v>2665969.8782500001</v>
      </c>
      <c r="D48" s="44">
        <v>982979.20134000003</v>
      </c>
      <c r="E48" s="32">
        <f t="shared" si="0"/>
        <v>0.36871354374988241</v>
      </c>
      <c r="F48" s="41">
        <f>SUM(F49:F50)</f>
        <v>940418.9</v>
      </c>
      <c r="G48" s="32">
        <f t="shared" si="1"/>
        <v>1.0452567481789232</v>
      </c>
    </row>
    <row r="49" spans="1:7" x14ac:dyDescent="0.35">
      <c r="A49" s="23" t="s">
        <v>96</v>
      </c>
      <c r="B49" s="24" t="s">
        <v>35</v>
      </c>
      <c r="C49" s="45">
        <v>2489533.7425300004</v>
      </c>
      <c r="D49" s="45">
        <v>906915.46276000002</v>
      </c>
      <c r="E49" s="35">
        <f t="shared" si="0"/>
        <v>0.36429129168514218</v>
      </c>
      <c r="F49" s="26">
        <v>879741.1</v>
      </c>
      <c r="G49" s="35">
        <f t="shared" si="1"/>
        <v>1.0308890453793735</v>
      </c>
    </row>
    <row r="50" spans="1:7" x14ac:dyDescent="0.35">
      <c r="A50" s="23" t="s">
        <v>97</v>
      </c>
      <c r="B50" s="24" t="s">
        <v>36</v>
      </c>
      <c r="C50" s="45">
        <v>176436.13571999999</v>
      </c>
      <c r="D50" s="45">
        <v>76063.738580000005</v>
      </c>
      <c r="E50" s="35">
        <f t="shared" si="0"/>
        <v>0.4311120183492988</v>
      </c>
      <c r="F50" s="26">
        <v>60677.8</v>
      </c>
      <c r="G50" s="35">
        <f t="shared" si="1"/>
        <v>1.2535678383197808</v>
      </c>
    </row>
    <row r="51" spans="1:7" x14ac:dyDescent="0.35">
      <c r="A51" s="22" t="s">
        <v>98</v>
      </c>
      <c r="B51" s="19" t="s">
        <v>119</v>
      </c>
      <c r="C51" s="44">
        <v>4983465.6302500004</v>
      </c>
      <c r="D51" s="44">
        <v>2197021.8481300003</v>
      </c>
      <c r="E51" s="32">
        <f t="shared" si="0"/>
        <v>0.44086224550118641</v>
      </c>
      <c r="F51" s="41">
        <f>SUM(F52:F58)</f>
        <v>1060522.8</v>
      </c>
      <c r="G51" s="32">
        <f t="shared" si="1"/>
        <v>2.0716403722107626</v>
      </c>
    </row>
    <row r="52" spans="1:7" x14ac:dyDescent="0.35">
      <c r="A52" s="23" t="s">
        <v>99</v>
      </c>
      <c r="B52" s="24" t="s">
        <v>37</v>
      </c>
      <c r="C52" s="45">
        <v>2151479.8796999999</v>
      </c>
      <c r="D52" s="45">
        <v>1056423.7788500001</v>
      </c>
      <c r="E52" s="35">
        <f t="shared" si="0"/>
        <v>0.49102191882794027</v>
      </c>
      <c r="F52" s="26">
        <v>567348.1</v>
      </c>
      <c r="G52" s="35">
        <f t="shared" si="1"/>
        <v>1.8620381012115845</v>
      </c>
    </row>
    <row r="53" spans="1:7" x14ac:dyDescent="0.35">
      <c r="A53" s="23" t="s">
        <v>100</v>
      </c>
      <c r="B53" s="24" t="s">
        <v>38</v>
      </c>
      <c r="C53" s="45">
        <v>1566605.0677799999</v>
      </c>
      <c r="D53" s="45">
        <v>645560.05553999997</v>
      </c>
      <c r="E53" s="35">
        <f t="shared" si="0"/>
        <v>0.41207581209654093</v>
      </c>
      <c r="F53" s="26">
        <v>162258.70000000001</v>
      </c>
      <c r="G53" s="35">
        <f t="shared" si="1"/>
        <v>3.9785851577758229</v>
      </c>
    </row>
    <row r="54" spans="1:7" ht="23" x14ac:dyDescent="0.35">
      <c r="A54" s="23" t="s">
        <v>130</v>
      </c>
      <c r="B54" s="24" t="s">
        <v>133</v>
      </c>
      <c r="C54" s="45">
        <v>22816.5</v>
      </c>
      <c r="D54" s="45">
        <v>10990.941000000001</v>
      </c>
      <c r="E54" s="35">
        <f t="shared" si="0"/>
        <v>0.48171020971665246</v>
      </c>
      <c r="F54" s="26">
        <v>10224</v>
      </c>
      <c r="G54" s="35">
        <f t="shared" si="1"/>
        <v>1.0750137910798123</v>
      </c>
    </row>
    <row r="55" spans="1:7" x14ac:dyDescent="0.35">
      <c r="A55" s="23" t="s">
        <v>101</v>
      </c>
      <c r="B55" s="24" t="s">
        <v>39</v>
      </c>
      <c r="C55" s="45">
        <v>180356.08643999998</v>
      </c>
      <c r="D55" s="45">
        <v>31353.078000000001</v>
      </c>
      <c r="E55" s="35">
        <f t="shared" si="0"/>
        <v>0.17383986655992559</v>
      </c>
      <c r="F55" s="26">
        <v>10385.6</v>
      </c>
      <c r="G55" s="35">
        <f t="shared" si="1"/>
        <v>3.018899052534278</v>
      </c>
    </row>
    <row r="56" spans="1:7" x14ac:dyDescent="0.35">
      <c r="A56" s="23" t="s">
        <v>102</v>
      </c>
      <c r="B56" s="24" t="s">
        <v>40</v>
      </c>
      <c r="C56" s="45">
        <v>123468.94899999999</v>
      </c>
      <c r="D56" s="45">
        <v>49958.379219999995</v>
      </c>
      <c r="E56" s="35">
        <f t="shared" si="0"/>
        <v>0.40462302161493252</v>
      </c>
      <c r="F56" s="26">
        <v>44916</v>
      </c>
      <c r="G56" s="35">
        <f t="shared" si="1"/>
        <v>1.1122624280879863</v>
      </c>
    </row>
    <row r="57" spans="1:7" ht="23" x14ac:dyDescent="0.35">
      <c r="A57" s="23" t="s">
        <v>103</v>
      </c>
      <c r="B57" s="24" t="s">
        <v>41</v>
      </c>
      <c r="C57" s="45">
        <v>77062.95</v>
      </c>
      <c r="D57" s="45">
        <v>34359.351000000002</v>
      </c>
      <c r="E57" s="35">
        <f t="shared" si="0"/>
        <v>0.44586083195621246</v>
      </c>
      <c r="F57" s="26">
        <v>43998.1</v>
      </c>
      <c r="G57" s="35">
        <f t="shared" si="1"/>
        <v>0.78092806280271199</v>
      </c>
    </row>
    <row r="58" spans="1:7" x14ac:dyDescent="0.35">
      <c r="A58" s="5" t="s">
        <v>104</v>
      </c>
      <c r="B58" s="24" t="s">
        <v>42</v>
      </c>
      <c r="C58" s="45">
        <v>861676.19733</v>
      </c>
      <c r="D58" s="45">
        <v>368376.26451999997</v>
      </c>
      <c r="E58" s="35">
        <f t="shared" si="0"/>
        <v>0.42751124571092364</v>
      </c>
      <c r="F58" s="26">
        <v>221392.3</v>
      </c>
      <c r="G58" s="35">
        <f t="shared" si="1"/>
        <v>1.6639073017444599</v>
      </c>
    </row>
    <row r="59" spans="1:7" x14ac:dyDescent="0.35">
      <c r="A59" s="18" t="s">
        <v>189</v>
      </c>
      <c r="B59" s="19" t="s">
        <v>120</v>
      </c>
      <c r="C59" s="44">
        <v>14104103.726270001</v>
      </c>
      <c r="D59" s="44">
        <v>6757577.7344599999</v>
      </c>
      <c r="E59" s="32">
        <f t="shared" si="0"/>
        <v>0.47912138662689219</v>
      </c>
      <c r="F59" s="41">
        <f>SUM(F60:F64)</f>
        <v>6065697.6000000006</v>
      </c>
      <c r="G59" s="32">
        <f t="shared" si="1"/>
        <v>1.1140643962303691</v>
      </c>
    </row>
    <row r="60" spans="1:7" x14ac:dyDescent="0.35">
      <c r="A60" s="5" t="s">
        <v>190</v>
      </c>
      <c r="B60" s="24" t="s">
        <v>43</v>
      </c>
      <c r="C60" s="45">
        <v>67122.418739999994</v>
      </c>
      <c r="D60" s="45">
        <v>26240.875989999997</v>
      </c>
      <c r="E60" s="35">
        <f t="shared" si="0"/>
        <v>0.39094056028649005</v>
      </c>
      <c r="F60" s="26">
        <v>25633.599999999999</v>
      </c>
      <c r="G60" s="35">
        <f t="shared" si="1"/>
        <v>1.0236906244148305</v>
      </c>
    </row>
    <row r="61" spans="1:7" x14ac:dyDescent="0.35">
      <c r="A61" s="5" t="s">
        <v>191</v>
      </c>
      <c r="B61" s="24" t="s">
        <v>44</v>
      </c>
      <c r="C61" s="45">
        <v>1227298.6985799999</v>
      </c>
      <c r="D61" s="45">
        <v>611478.46357000002</v>
      </c>
      <c r="E61" s="35">
        <f t="shared" si="0"/>
        <v>0.49823116758576241</v>
      </c>
      <c r="F61" s="26">
        <v>492481.7</v>
      </c>
      <c r="G61" s="35">
        <f t="shared" si="1"/>
        <v>1.2416267722638221</v>
      </c>
    </row>
    <row r="62" spans="1:7" x14ac:dyDescent="0.35">
      <c r="A62" s="5" t="s">
        <v>192</v>
      </c>
      <c r="B62" s="24" t="s">
        <v>45</v>
      </c>
      <c r="C62" s="45">
        <v>10646280.08663</v>
      </c>
      <c r="D62" s="45">
        <v>5125995.7680600006</v>
      </c>
      <c r="E62" s="35">
        <f t="shared" si="0"/>
        <v>0.48148233245313726</v>
      </c>
      <c r="F62" s="26">
        <v>5026501.4000000004</v>
      </c>
      <c r="G62" s="35">
        <f t="shared" si="1"/>
        <v>1.0197939600812604</v>
      </c>
    </row>
    <row r="63" spans="1:7" x14ac:dyDescent="0.35">
      <c r="A63" s="5" t="s">
        <v>193</v>
      </c>
      <c r="B63" s="24" t="s">
        <v>46</v>
      </c>
      <c r="C63" s="45">
        <v>2103028.70352</v>
      </c>
      <c r="D63" s="45">
        <v>969758.18608000001</v>
      </c>
      <c r="E63" s="35">
        <f t="shared" si="0"/>
        <v>0.46112456023868886</v>
      </c>
      <c r="F63" s="26">
        <v>496761.4</v>
      </c>
      <c r="G63" s="35">
        <f t="shared" si="1"/>
        <v>1.9521609087984695</v>
      </c>
    </row>
    <row r="64" spans="1:7" x14ac:dyDescent="0.35">
      <c r="A64" s="5" t="s">
        <v>194</v>
      </c>
      <c r="B64" s="24" t="s">
        <v>47</v>
      </c>
      <c r="C64" s="45">
        <v>60373.818799999994</v>
      </c>
      <c r="D64" s="45">
        <v>24104.440760000001</v>
      </c>
      <c r="E64" s="35">
        <f t="shared" si="0"/>
        <v>0.39925320675590598</v>
      </c>
      <c r="F64" s="26">
        <v>24319.5</v>
      </c>
      <c r="G64" s="35">
        <f t="shared" si="1"/>
        <v>0.99115692181171489</v>
      </c>
    </row>
    <row r="65" spans="1:7" x14ac:dyDescent="0.35">
      <c r="A65" s="18" t="s">
        <v>195</v>
      </c>
      <c r="B65" s="19" t="s">
        <v>121</v>
      </c>
      <c r="C65" s="44">
        <v>1387568.77449</v>
      </c>
      <c r="D65" s="44">
        <v>508401.61139999999</v>
      </c>
      <c r="E65" s="32">
        <f t="shared" si="0"/>
        <v>0.3663974144898603</v>
      </c>
      <c r="F65" s="41">
        <f>SUM(F66:F69)</f>
        <v>416887.79999999993</v>
      </c>
      <c r="G65" s="32">
        <f t="shared" si="1"/>
        <v>1.2195166454859079</v>
      </c>
    </row>
    <row r="66" spans="1:7" x14ac:dyDescent="0.35">
      <c r="A66" s="5" t="s">
        <v>196</v>
      </c>
      <c r="B66" s="24" t="s">
        <v>212</v>
      </c>
      <c r="C66" s="45">
        <v>72238.479449999999</v>
      </c>
      <c r="D66" s="45">
        <v>41585.652399999999</v>
      </c>
      <c r="E66" s="35">
        <f t="shared" si="0"/>
        <v>0.5756717571662564</v>
      </c>
      <c r="F66" s="42">
        <v>37402.300000000003</v>
      </c>
      <c r="G66" s="35">
        <f t="shared" si="1"/>
        <v>1.1118474639260152</v>
      </c>
    </row>
    <row r="67" spans="1:7" x14ac:dyDescent="0.35">
      <c r="A67" s="5" t="s">
        <v>197</v>
      </c>
      <c r="B67" s="24" t="s">
        <v>48</v>
      </c>
      <c r="C67" s="45">
        <v>437348.39504000003</v>
      </c>
      <c r="D67" s="45">
        <v>91558.487200000003</v>
      </c>
      <c r="E67" s="35">
        <f t="shared" si="0"/>
        <v>0.2093490869941938</v>
      </c>
      <c r="F67" s="26">
        <v>57708.6</v>
      </c>
      <c r="G67" s="35">
        <f t="shared" si="1"/>
        <v>1.586565731970625</v>
      </c>
    </row>
    <row r="68" spans="1:7" x14ac:dyDescent="0.35">
      <c r="A68" s="5" t="s">
        <v>198</v>
      </c>
      <c r="B68" s="24" t="s">
        <v>49</v>
      </c>
      <c r="C68" s="45">
        <v>820343.21488999994</v>
      </c>
      <c r="D68" s="45">
        <v>348694.47889999999</v>
      </c>
      <c r="E68" s="35">
        <f t="shared" si="0"/>
        <v>0.42505925882102474</v>
      </c>
      <c r="F68" s="26">
        <v>301074.8</v>
      </c>
      <c r="G68" s="35">
        <f t="shared" si="1"/>
        <v>1.1581656083471616</v>
      </c>
    </row>
    <row r="69" spans="1:7" ht="23" x14ac:dyDescent="0.35">
      <c r="A69" s="5" t="s">
        <v>199</v>
      </c>
      <c r="B69" s="24" t="s">
        <v>50</v>
      </c>
      <c r="C69" s="45">
        <v>57638.685109999999</v>
      </c>
      <c r="D69" s="45">
        <v>26562.992899999997</v>
      </c>
      <c r="E69" s="35">
        <f t="shared" ref="E69:E75" si="3">D69/C69</f>
        <v>0.46085355433258246</v>
      </c>
      <c r="F69" s="26">
        <v>20702.099999999999</v>
      </c>
      <c r="G69" s="35">
        <f t="shared" ref="G69:G75" si="4">D69/F69</f>
        <v>1.2831062017862922</v>
      </c>
    </row>
    <row r="70" spans="1:7" x14ac:dyDescent="0.35">
      <c r="A70" s="18" t="s">
        <v>200</v>
      </c>
      <c r="B70" s="19" t="s">
        <v>122</v>
      </c>
      <c r="C70" s="44">
        <v>178654.64433000001</v>
      </c>
      <c r="D70" s="44">
        <v>73869.244400000011</v>
      </c>
      <c r="E70" s="32">
        <f t="shared" si="3"/>
        <v>0.41347508583965625</v>
      </c>
      <c r="F70" s="41">
        <f>SUM(F71:F73)</f>
        <v>66604.200000000012</v>
      </c>
      <c r="G70" s="32">
        <f t="shared" si="4"/>
        <v>1.1090778719660321</v>
      </c>
    </row>
    <row r="71" spans="1:7" x14ac:dyDescent="0.35">
      <c r="A71" s="5" t="s">
        <v>201</v>
      </c>
      <c r="B71" s="24" t="s">
        <v>51</v>
      </c>
      <c r="C71" s="45">
        <v>78983.208859999999</v>
      </c>
      <c r="D71" s="45">
        <v>37993.004099999998</v>
      </c>
      <c r="E71" s="35">
        <f t="shared" si="3"/>
        <v>0.48102634279323453</v>
      </c>
      <c r="F71" s="26">
        <v>28776</v>
      </c>
      <c r="G71" s="35">
        <f t="shared" si="4"/>
        <v>1.3203017827356129</v>
      </c>
    </row>
    <row r="72" spans="1:7" x14ac:dyDescent="0.35">
      <c r="A72" s="5" t="s">
        <v>202</v>
      </c>
      <c r="B72" s="24" t="s">
        <v>52</v>
      </c>
      <c r="C72" s="45">
        <v>93793.435469999997</v>
      </c>
      <c r="D72" s="45">
        <v>35876.240299999998</v>
      </c>
      <c r="E72" s="35">
        <f t="shared" si="3"/>
        <v>0.38250267857471837</v>
      </c>
      <c r="F72" s="26">
        <v>37670.1</v>
      </c>
      <c r="G72" s="35" t="s">
        <v>134</v>
      </c>
    </row>
    <row r="73" spans="1:7" ht="23" x14ac:dyDescent="0.35">
      <c r="A73" s="5" t="s">
        <v>203</v>
      </c>
      <c r="B73" s="24" t="s">
        <v>53</v>
      </c>
      <c r="C73" s="45">
        <v>5878</v>
      </c>
      <c r="D73" s="45">
        <v>0</v>
      </c>
      <c r="E73" s="35">
        <f t="shared" si="3"/>
        <v>0</v>
      </c>
      <c r="F73" s="26">
        <v>158.1</v>
      </c>
      <c r="G73" s="35">
        <f t="shared" si="4"/>
        <v>0</v>
      </c>
    </row>
    <row r="74" spans="1:7" ht="23" x14ac:dyDescent="0.35">
      <c r="A74" s="18" t="s">
        <v>204</v>
      </c>
      <c r="B74" s="19" t="s">
        <v>123</v>
      </c>
      <c r="C74" s="44">
        <v>660646.69999999995</v>
      </c>
      <c r="D74" s="44">
        <v>83964.19773</v>
      </c>
      <c r="E74" s="32">
        <f t="shared" si="3"/>
        <v>0.12709394859612561</v>
      </c>
      <c r="F74" s="41">
        <f>SUM(F75)</f>
        <v>104587.7</v>
      </c>
      <c r="G74" s="32">
        <f t="shared" si="4"/>
        <v>0.80281139875912755</v>
      </c>
    </row>
    <row r="75" spans="1:7" ht="23" x14ac:dyDescent="0.35">
      <c r="A75" s="5" t="s">
        <v>205</v>
      </c>
      <c r="B75" s="24" t="s">
        <v>54</v>
      </c>
      <c r="C75" s="45">
        <v>660646.69999999995</v>
      </c>
      <c r="D75" s="45">
        <v>83964.19773</v>
      </c>
      <c r="E75" s="35">
        <f t="shared" si="3"/>
        <v>0.12709394859612561</v>
      </c>
      <c r="F75" s="26">
        <v>104587.7</v>
      </c>
      <c r="G75" s="35">
        <f t="shared" si="4"/>
        <v>0.80281139875912755</v>
      </c>
    </row>
    <row r="76" spans="1:7" ht="34.5" x14ac:dyDescent="0.35">
      <c r="A76" s="18" t="s">
        <v>206</v>
      </c>
      <c r="B76" s="19" t="s">
        <v>124</v>
      </c>
      <c r="C76" s="44">
        <v>0</v>
      </c>
      <c r="D76" s="44">
        <v>0</v>
      </c>
      <c r="E76" s="32" t="s">
        <v>134</v>
      </c>
      <c r="F76" s="41">
        <f>SUM(F77:F78)</f>
        <v>0</v>
      </c>
      <c r="G76" s="32" t="s">
        <v>134</v>
      </c>
    </row>
    <row r="77" spans="1:7" ht="34.5" x14ac:dyDescent="0.35">
      <c r="A77" s="5" t="s">
        <v>207</v>
      </c>
      <c r="B77" s="24" t="s">
        <v>55</v>
      </c>
      <c r="C77" s="45">
        <v>0</v>
      </c>
      <c r="D77" s="45">
        <v>0</v>
      </c>
      <c r="E77" s="35" t="s">
        <v>134</v>
      </c>
      <c r="F77" s="26">
        <v>0</v>
      </c>
      <c r="G77" s="35" t="s">
        <v>134</v>
      </c>
    </row>
    <row r="78" spans="1:7" x14ac:dyDescent="0.35">
      <c r="A78" s="5" t="s">
        <v>208</v>
      </c>
      <c r="B78" s="24" t="s">
        <v>56</v>
      </c>
      <c r="C78" s="45">
        <v>0</v>
      </c>
      <c r="D78" s="45">
        <v>0</v>
      </c>
      <c r="E78" s="38" t="s">
        <v>134</v>
      </c>
      <c r="F78" s="26">
        <v>0</v>
      </c>
      <c r="G78" s="38" t="s">
        <v>134</v>
      </c>
    </row>
    <row r="79" spans="1:7" x14ac:dyDescent="0.35">
      <c r="A79" s="23" t="s">
        <v>209</v>
      </c>
      <c r="B79" s="24" t="s">
        <v>57</v>
      </c>
      <c r="C79" s="45">
        <v>0</v>
      </c>
      <c r="D79" s="45">
        <v>0</v>
      </c>
      <c r="E79" s="35" t="s">
        <v>134</v>
      </c>
      <c r="F79" s="26">
        <v>0</v>
      </c>
      <c r="G79" s="35" t="s">
        <v>134</v>
      </c>
    </row>
  </sheetData>
  <customSheetViews>
    <customSheetView guid="{61DF419E-6674-40D7-92F7-62D9644357AB}" fitToPage="1" state="hidden">
      <selection activeCell="B13" sqref="B13"/>
      <pageMargins left="0.70866141732283472" right="0.70866141732283472" top="0.74803149606299213" bottom="0.74803149606299213" header="0.31496062992125984" footer="0.31496062992125984"/>
      <pageSetup paperSize="9" scale="66" fitToHeight="0" orientation="portrait" r:id="rId1"/>
    </customSheetView>
    <customSheetView guid="{FF4E70D3-BA11-44DD-97C7-DF286C61BE9A}" showPageBreaks="1" fitToPage="1">
      <selection activeCell="I4" sqref="I4:J79"/>
      <pageMargins left="0.70866141732283472" right="0.70866141732283472" top="0.74803149606299213" bottom="0.74803149606299213" header="0.31496062992125984" footer="0.31496062992125984"/>
      <pageSetup paperSize="9" scale="53" fitToHeight="0" orientation="portrait" r:id="rId2"/>
    </customSheetView>
    <customSheetView guid="{B0FE0F64-031E-4424-9BFF-D3F52ABFB89B}" showPageBreaks="1" fitToPage="1" topLeftCell="A13">
      <selection activeCell="F15" sqref="F15"/>
      <pageMargins left="0.70866141732283472" right="0.70866141732283472" top="0.74803149606299213" bottom="0.74803149606299213" header="0.31496062992125984" footer="0.31496062992125984"/>
      <pageSetup paperSize="9" scale="66" fitToHeight="0" orientation="portrait" r:id="rId3"/>
    </customSheetView>
  </customSheetViews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В3</vt:lpstr>
      <vt:lpstr>В4</vt:lpstr>
      <vt:lpstr>В5</vt:lpstr>
      <vt:lpstr>В3!Заголовки_для_печати</vt:lpstr>
      <vt:lpstr>В5!Заголовки_для_печати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2019-07-23T16:19:40Z</cp:lastPrinted>
  <dcterms:created xsi:type="dcterms:W3CDTF">2018-04-09T08:39:25Z</dcterms:created>
  <dcterms:modified xsi:type="dcterms:W3CDTF">2019-08-12T07:42:04Z</dcterms:modified>
</cp:coreProperties>
</file>