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630" yWindow="750" windowWidth="19440" windowHeight="10980" tabRatio="775"/>
  </bookViews>
  <sheets>
    <sheet name="1 полугодие 2017" sheetId="2" r:id="rId1"/>
  </sheets>
  <definedNames>
    <definedName name="_xlnm.Print_Titles" localSheetId="0">'1 полугодие 2017'!$6:$7</definedName>
  </definedNames>
  <calcPr calcId="145621"/>
</workbook>
</file>

<file path=xl/calcChain.xml><?xml version="1.0" encoding="utf-8"?>
<calcChain xmlns="http://schemas.openxmlformats.org/spreadsheetml/2006/main">
  <c r="H81" i="2" l="1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3" i="2"/>
  <c r="H42" i="2"/>
  <c r="H41" i="2"/>
  <c r="H40" i="2"/>
  <c r="H39" i="2"/>
  <c r="H38" i="2"/>
  <c r="H37" i="2"/>
  <c r="H35" i="2"/>
  <c r="H34" i="2"/>
  <c r="H33" i="2"/>
  <c r="H32" i="2"/>
  <c r="H31" i="2"/>
  <c r="H30" i="2"/>
  <c r="H29" i="2"/>
  <c r="H28" i="2"/>
  <c r="H27" i="2"/>
  <c r="H26" i="2"/>
  <c r="H25" i="2"/>
  <c r="H23" i="2"/>
  <c r="H22" i="2"/>
  <c r="H21" i="2"/>
  <c r="H20" i="2"/>
  <c r="H19" i="2"/>
  <c r="H18" i="2"/>
  <c r="H17" i="2"/>
  <c r="H16" i="2"/>
  <c r="H14" i="2"/>
  <c r="H13" i="2"/>
  <c r="H12" i="2"/>
  <c r="H11" i="2"/>
  <c r="H10" i="2"/>
  <c r="H9" i="2"/>
  <c r="G81" i="2"/>
  <c r="G80" i="2"/>
  <c r="G79" i="2"/>
  <c r="G78" i="2"/>
  <c r="G76" i="2"/>
  <c r="G74" i="2"/>
  <c r="G73" i="2"/>
  <c r="G71" i="2"/>
  <c r="G70" i="2"/>
  <c r="G69" i="2"/>
  <c r="G67" i="2"/>
  <c r="G66" i="2"/>
  <c r="G65" i="2"/>
  <c r="G64" i="2"/>
  <c r="G63" i="2"/>
  <c r="G61" i="2"/>
  <c r="G60" i="2"/>
  <c r="G59" i="2"/>
  <c r="G58" i="2"/>
  <c r="G57" i="2"/>
  <c r="G56" i="2"/>
  <c r="G55" i="2"/>
  <c r="G53" i="2"/>
  <c r="G52" i="2"/>
  <c r="G50" i="2"/>
  <c r="G49" i="2"/>
  <c r="G48" i="2"/>
  <c r="G47" i="2"/>
  <c r="G46" i="2"/>
  <c r="G45" i="2"/>
  <c r="G44" i="2"/>
  <c r="G43" i="2"/>
  <c r="G42" i="2"/>
  <c r="G40" i="2"/>
  <c r="G39" i="2"/>
  <c r="G37" i="2"/>
  <c r="G35" i="2"/>
  <c r="G34" i="2"/>
  <c r="G32" i="2"/>
  <c r="G31" i="2"/>
  <c r="G30" i="2"/>
  <c r="G29" i="2"/>
  <c r="G28" i="2"/>
  <c r="G27" i="2"/>
  <c r="G26" i="2"/>
  <c r="G23" i="2"/>
  <c r="G22" i="2"/>
  <c r="G21" i="2"/>
  <c r="G19" i="2"/>
  <c r="G17" i="2"/>
  <c r="G16" i="2"/>
  <c r="G14" i="2"/>
  <c r="G13" i="2"/>
  <c r="G12" i="2"/>
  <c r="G11" i="2"/>
  <c r="G10" i="2"/>
  <c r="E81" i="2" l="1"/>
  <c r="E80" i="2"/>
  <c r="E79" i="2"/>
  <c r="E78" i="2"/>
  <c r="E76" i="2"/>
  <c r="E74" i="2"/>
  <c r="E73" i="2"/>
  <c r="E71" i="2"/>
  <c r="E70" i="2"/>
  <c r="E69" i="2"/>
  <c r="E67" i="2"/>
  <c r="E66" i="2"/>
  <c r="E65" i="2"/>
  <c r="E64" i="2"/>
  <c r="E63" i="2"/>
  <c r="E61" i="2"/>
  <c r="E60" i="2"/>
  <c r="E59" i="2"/>
  <c r="E58" i="2"/>
  <c r="E57" i="2"/>
  <c r="E56" i="2"/>
  <c r="E55" i="2"/>
  <c r="E53" i="2"/>
  <c r="E52" i="2"/>
  <c r="E50" i="2"/>
  <c r="E49" i="2"/>
  <c r="E48" i="2"/>
  <c r="E47" i="2"/>
  <c r="E46" i="2"/>
  <c r="E45" i="2"/>
  <c r="E44" i="2"/>
  <c r="E43" i="2"/>
  <c r="E42" i="2"/>
  <c r="E40" i="2"/>
  <c r="E39" i="2"/>
  <c r="E37" i="2"/>
  <c r="E36" i="2"/>
  <c r="E35" i="2"/>
  <c r="E34" i="2"/>
  <c r="E32" i="2"/>
  <c r="E31" i="2"/>
  <c r="E30" i="2"/>
  <c r="E29" i="2"/>
  <c r="E28" i="2"/>
  <c r="E27" i="2"/>
  <c r="E26" i="2"/>
  <c r="E24" i="2"/>
  <c r="E23" i="2"/>
  <c r="E22" i="2"/>
  <c r="E21" i="2"/>
  <c r="E19" i="2"/>
  <c r="E17" i="2"/>
  <c r="E16" i="2"/>
  <c r="E15" i="2"/>
  <c r="E14" i="2"/>
  <c r="E13" i="2"/>
  <c r="E12" i="2"/>
  <c r="E11" i="2"/>
  <c r="E10" i="2"/>
  <c r="C9" i="2"/>
  <c r="C18" i="2"/>
  <c r="C20" i="2"/>
  <c r="C25" i="2"/>
  <c r="C33" i="2"/>
  <c r="C38" i="2"/>
  <c r="C41" i="2"/>
  <c r="C51" i="2"/>
  <c r="C54" i="2"/>
  <c r="C62" i="2"/>
  <c r="C68" i="2"/>
  <c r="C72" i="2"/>
  <c r="C75" i="2"/>
  <c r="C77" i="2"/>
  <c r="D77" i="2" l="1"/>
  <c r="D75" i="2"/>
  <c r="D72" i="2"/>
  <c r="D68" i="2"/>
  <c r="D62" i="2"/>
  <c r="D54" i="2"/>
  <c r="D51" i="2"/>
  <c r="D41" i="2"/>
  <c r="D38" i="2"/>
  <c r="D33" i="2"/>
  <c r="D25" i="2"/>
  <c r="D20" i="2"/>
  <c r="D18" i="2"/>
  <c r="D9" i="2"/>
  <c r="G20" i="2" l="1"/>
  <c r="E20" i="2"/>
  <c r="G41" i="2"/>
  <c r="E41" i="2"/>
  <c r="G68" i="2"/>
  <c r="E68" i="2"/>
  <c r="G25" i="2"/>
  <c r="E25" i="2"/>
  <c r="G51" i="2"/>
  <c r="E51" i="2"/>
  <c r="G72" i="2"/>
  <c r="E72" i="2"/>
  <c r="G9" i="2"/>
  <c r="E9" i="2"/>
  <c r="G33" i="2"/>
  <c r="E33" i="2"/>
  <c r="G54" i="2"/>
  <c r="E54" i="2"/>
  <c r="G75" i="2"/>
  <c r="E75" i="2"/>
  <c r="G18" i="2"/>
  <c r="E18" i="2"/>
  <c r="G38" i="2"/>
  <c r="E38" i="2"/>
  <c r="G62" i="2"/>
  <c r="E62" i="2"/>
  <c r="G77" i="2"/>
  <c r="E77" i="2"/>
</calcChain>
</file>

<file path=xl/sharedStrings.xml><?xml version="1.0" encoding="utf-8"?>
<sst xmlns="http://schemas.openxmlformats.org/spreadsheetml/2006/main" count="165" uniqueCount="156">
  <si>
    <t>Единица измерения: тыс. руб.</t>
  </si>
  <si>
    <t>Наименование показателя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</si>
  <si>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</si>
  <si>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</si>
  <si>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</si>
  <si>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</si>
  <si>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Судебная система</t>
  </si>
  <si>
    <t>0105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</si>
  <si>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</si>
  <si>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</si>
  <si>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Обеспечение проведения выборов и референдумов</t>
  </si>
  <si>
    <t>0107</t>
  </si>
  <si>
    <t xml:space="preserve">    Резервные фонды</t>
  </si>
  <si>
    <t>0111</t>
  </si>
  <si>
    <t xml:space="preserve">    Прикладные научные исследования в области общегосударственных вопросов</t>
  </si>
  <si>
    <t>0112</t>
  </si>
  <si>
    <t xml:space="preserve">    Другие общегосударственные вопросы</t>
  </si>
  <si>
    <t>0113</t>
  </si>
  <si>
    <t xml:space="preserve">    Мобилизационная и вневойсковая подготовка</t>
  </si>
  <si>
    <t>0203</t>
  </si>
  <si>
    <t xml:space="preserve">    Органы юстиции</t>
  </si>
  <si>
    <t>0304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</si>
  <si>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</si>
  <si>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</si>
  <si>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Обеспечение пожарной безопасности</t>
  </si>
  <si>
    <t>0310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</si>
  <si>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</si>
  <si>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</si>
  <si>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Общеэкономические вопросы</t>
  </si>
  <si>
    <t>0401</t>
  </si>
  <si>
    <t xml:space="preserve">    Сельское хозяйство и рыболовство</t>
  </si>
  <si>
    <t>0405</t>
  </si>
  <si>
    <t xml:space="preserve">    Водное хозяйство</t>
  </si>
  <si>
    <t>0406</t>
  </si>
  <si>
    <t xml:space="preserve">    Лесное хозяйство</t>
  </si>
  <si>
    <t>0407</t>
  </si>
  <si>
    <t xml:space="preserve">    Транспорт</t>
  </si>
  <si>
    <t>0408</t>
  </si>
  <si>
    <t xml:space="preserve">    Дорожное хозяйство (дорожные фонды)</t>
  </si>
  <si>
    <t>0409</t>
  </si>
  <si>
    <t xml:space="preserve">    Другие вопросы в области национальной экономики</t>
  </si>
  <si>
    <t>0412</t>
  </si>
  <si>
    <t xml:space="preserve">    Жилищное хозяйство</t>
  </si>
  <si>
    <t>0501</t>
  </si>
  <si>
    <t xml:space="preserve">    Коммунальное хозяйство</t>
  </si>
  <si>
    <t>0502</t>
  </si>
  <si>
    <t xml:space="preserve">    Благоустройство</t>
  </si>
  <si>
    <t>0503</t>
  </si>
  <si>
    <t xml:space="preserve">    Другие вопросы в области жилищно-коммунального хозяйства</t>
  </si>
  <si>
    <t>0505</t>
  </si>
  <si>
    <t xml:space="preserve">    Охрана объектов растительного и животного мира и среды их обитания</t>
  </si>
  <si>
    <t>0603</t>
  </si>
  <si>
    <t xml:space="preserve">    Другие вопросы в области охраны окружающей среды</t>
  </si>
  <si>
    <t>0605</t>
  </si>
  <si>
    <t xml:space="preserve">    Дошкольное образование</t>
  </si>
  <si>
    <t>0701</t>
  </si>
  <si>
    <t xml:space="preserve">    Общее образование</t>
  </si>
  <si>
    <t>0702</t>
  </si>
  <si>
    <t xml:space="preserve">    Дополнительное образование детей</t>
  </si>
  <si>
    <t>0703</t>
  </si>
  <si>
    <t xml:space="preserve">    Среднее профессиональное образование</t>
  </si>
  <si>
    <t>0704</t>
  </si>
  <si>
    <t xml:space="preserve">    Профессиональная подготовка, переподготовка и повышение квалификации</t>
  </si>
  <si>
    <t>0705</t>
  </si>
  <si>
    <t xml:space="preserve">    Высшее образование</t>
  </si>
  <si>
    <t>0706</t>
  </si>
  <si>
    <t xml:space="preserve">    Молодежная политика</t>
  </si>
  <si>
    <t>0707</t>
  </si>
  <si>
    <t xml:space="preserve">    Прикладные научные исследования в области образования</t>
  </si>
  <si>
    <t>0708</t>
  </si>
  <si>
    <t xml:space="preserve">    Другие вопросы в области образования</t>
  </si>
  <si>
    <t>0709</t>
  </si>
  <si>
    <t xml:space="preserve">    Культура</t>
  </si>
  <si>
    <t>0801</t>
  </si>
  <si>
    <t xml:space="preserve">    Другие вопросы в области культуры, кинематографии</t>
  </si>
  <si>
    <t>0804</t>
  </si>
  <si>
    <t xml:space="preserve">    Стационарная медицинская помощь</t>
  </si>
  <si>
    <t>0901</t>
  </si>
  <si>
    <t xml:space="preserve">    Амбулаторная помощь</t>
  </si>
  <si>
    <t>0902</t>
  </si>
  <si>
    <t xml:space="preserve">    Медицинская помощь в дневных стационарах всех типов</t>
  </si>
  <si>
    <t>0903</t>
  </si>
  <si>
    <t xml:space="preserve">    Скорая медицинская помощь</t>
  </si>
  <si>
    <t>0904</t>
  </si>
  <si>
    <t xml:space="preserve">    Санаторно-оздоровительная помощь</t>
  </si>
  <si>
    <t>0905</t>
  </si>
  <si>
    <t xml:space="preserve">    Заготовка, переработка, хранение и обеспечение безопасности донорской крови и ее компонентов</t>
  </si>
  <si>
    <t>0906</t>
  </si>
  <si>
    <t xml:space="preserve">    Другие вопросы в области здравоохранения</t>
  </si>
  <si>
    <t>0909</t>
  </si>
  <si>
    <t xml:space="preserve">    Пенсионное обеспечение</t>
  </si>
  <si>
    <t>1001</t>
  </si>
  <si>
    <t xml:space="preserve">    Социальное обслуживание населения</t>
  </si>
  <si>
    <t>1002</t>
  </si>
  <si>
    <t xml:space="preserve">    Социальное обеспечение населения</t>
  </si>
  <si>
    <t>1003</t>
  </si>
  <si>
    <t xml:space="preserve">    Охрана семьи и детства</t>
  </si>
  <si>
    <t>1004</t>
  </si>
  <si>
    <t xml:space="preserve">    Другие вопросы в области социальной политики</t>
  </si>
  <si>
    <t>1006</t>
  </si>
  <si>
    <t xml:space="preserve">    Массовый спорт</t>
  </si>
  <si>
    <t>1102</t>
  </si>
  <si>
    <t xml:space="preserve">    Спорт высших достижений</t>
  </si>
  <si>
    <t>1103</t>
  </si>
  <si>
    <t xml:space="preserve">    Другие вопросы в области физической культуры и спорта</t>
  </si>
  <si>
    <t>1105</t>
  </si>
  <si>
    <t xml:space="preserve">    Телевидение и радиовещание</t>
  </si>
  <si>
    <t>1201</t>
  </si>
  <si>
    <t xml:space="preserve">    Периодическая печать и издательства</t>
  </si>
  <si>
    <t>1202</t>
  </si>
  <si>
    <t xml:space="preserve">    Обслуживание государственного внутреннего и муниципального долга</t>
  </si>
  <si>
    <t>1301</t>
  </si>
  <si>
    <t xml:space="preserve">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</si>
  <si>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</si>
  <si>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Иные дотации</t>
  </si>
  <si>
    <t>1402</t>
  </si>
  <si>
    <t xml:space="preserve">    Прочие межбюджетные трансферты общего характера</t>
  </si>
  <si>
    <t>1403</t>
  </si>
  <si>
    <t>ВСЕГО РАСХОДОВ:</t>
  </si>
  <si>
    <t>ОБЩЕГОСУДАРСТВЕННЫЕ ВОПРОСЫ</t>
  </si>
  <si>
    <t>0100</t>
  </si>
  <si>
    <t>0200</t>
  </si>
  <si>
    <t>НАЦИОНАЛЬНАЯ ОБОРОНА</t>
  </si>
  <si>
    <t>НАЦИОНАЛЬНАЯ БЕЗОПАСНОСТЬ И ПРАВООХРАНИТЕЛЬНАЯ ДЕЯТЕЛЬНОСТЬ</t>
  </si>
  <si>
    <t>0300</t>
  </si>
  <si>
    <t>НАЦИОНАЛЬНАЯ ЭКОНОМИКА</t>
  </si>
  <si>
    <t>0400</t>
  </si>
  <si>
    <t>0500</t>
  </si>
  <si>
    <t>ЖИЛИЩНО-КОММУНАЛЬНОЕ ХОЗЯЙСТВО</t>
  </si>
  <si>
    <t>ОХРАНА ОКРУЖАЮЩЕЙ СРЕДЫ</t>
  </si>
  <si>
    <t>0600</t>
  </si>
  <si>
    <t>ОБРАЗОВАНИЕ</t>
  </si>
  <si>
    <t>0700</t>
  </si>
  <si>
    <t>КУЛЬТУРА И КИНЕМАТОГРАФИЯ</t>
  </si>
  <si>
    <t>0800</t>
  </si>
  <si>
    <t>ЗДРАВООХРАНЕНИЕ</t>
  </si>
  <si>
    <t>0900</t>
  </si>
  <si>
    <t>СОЦИАЛЬНАЯ ПОЛИТИКА</t>
  </si>
  <si>
    <t>1000</t>
  </si>
  <si>
    <t>ФИЗИЧЕСКАЯ КУЛЬТУРА И СПОРТ</t>
  </si>
  <si>
    <t>1100</t>
  </si>
  <si>
    <t>СРЕДСТВА МАССОВОЙ ИНФОРМАЦИИ</t>
  </si>
  <si>
    <t>1200</t>
  </si>
  <si>
    <t>ОБСЛУЖИВАНИЕ ГОСУДАРСТВЕННОГО И МУНИЦИПАЛЬНОГО ДОЛГА</t>
  </si>
  <si>
    <t>1300</t>
  </si>
  <si>
    <t>МЕЖБЮДЖЕТНЫЕ ТРАНСФЕРТЫ БЮДЖЕТАМ СУБЪЕКТОВ РОССИЙСКОЙ ФЕДЕРАЦИИ И МУНИЦИПАЛЬНЫХ ОБРАЗОВАНИЙ ОБЩЕГО ХАРАКТЕРА</t>
  </si>
  <si>
    <t>1400</t>
  </si>
  <si>
    <t>%, исполнения</t>
  </si>
  <si>
    <t>-</t>
  </si>
  <si>
    <t>Разд. Подр.</t>
  </si>
  <si>
    <t>План на 2017 год</t>
  </si>
  <si>
    <t>Факт 1 полугодие 2017 года</t>
  </si>
  <si>
    <t>Факт 1 полугодие 2016 года</t>
  </si>
  <si>
    <t>Информация об исполнении республиканского бюджета за первое полугодие 2017 года по расходам в разрезе разделов и подразделов классификации расходов</t>
  </si>
  <si>
    <t>Отклонение между 1 полугодием 2017 года и 1 полугодием 2016 года         (4-6)</t>
  </si>
  <si>
    <t>Темп роста к 1 полугодию 2016 года,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</si>
</sst>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sz val="11"/>
      <name val="Calibri"/>
      <family val="2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sz val="10"/>
      <color rgb="FF000000"/>
      <name val="Arial"/>
      <family val="2"/>
    </font>
    <font>
      <b/>
      <sz val="12"/>
      <color rgb="FF000000"/>
      <name val="TimesET"/>
    </font>
    <font>
      <b/>
      <i/>
      <sz val="12"/>
      <color rgb="FF000000"/>
      <name val="Arial Cyr"/>
    </font>
    <font>
      <i/>
      <sz val="10"/>
      <color rgb="FF000000"/>
      <name val="Arial Cyr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CCCC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5">
    <xf numFmtId="0" fontId="0" fillId="0" borderId="0"/>
    <xf numFmtId="0" fontId="2" fillId="0" borderId="1">
      <alignment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2" fillId="0" borderId="1">
      <alignment horizontal="right"/>
    </xf>
    <xf numFmtId="0" fontId="2" fillId="0" borderId="2">
      <alignment horizontal="center" vertical="center" wrapText="1"/>
    </xf>
    <xf numFmtId="0" fontId="4" fillId="0" borderId="2">
      <alignment vertical="top" wrapText="1"/>
    </xf>
    <xf numFmtId="49" fontId="2" fillId="0" borderId="2">
      <alignment horizontal="center" vertical="top" shrinkToFit="1"/>
    </xf>
    <xf numFmtId="4" fontId="4" fillId="2" borderId="2">
      <alignment horizontal="right" vertical="top" shrinkToFit="1"/>
    </xf>
    <xf numFmtId="10" fontId="4" fillId="2" borderId="2">
      <alignment horizontal="right" vertical="top" shrinkToFit="1"/>
    </xf>
    <xf numFmtId="0" fontId="4" fillId="0" borderId="2">
      <alignment horizontal="left"/>
    </xf>
    <xf numFmtId="4" fontId="4" fillId="3" borderId="2">
      <alignment horizontal="right" vertical="top" shrinkToFit="1"/>
    </xf>
    <xf numFmtId="10" fontId="4" fillId="3" borderId="2">
      <alignment horizontal="right" vertical="top" shrinkToFit="1"/>
    </xf>
    <xf numFmtId="0" fontId="2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5" fillId="0" borderId="1"/>
    <xf numFmtId="0" fontId="5" fillId="0" borderId="1"/>
    <xf numFmtId="0" fontId="2" fillId="4" borderId="1"/>
    <xf numFmtId="0" fontId="2" fillId="4" borderId="3"/>
    <xf numFmtId="0" fontId="2" fillId="4" borderId="4"/>
    <xf numFmtId="49" fontId="2" fillId="0" borderId="2">
      <alignment horizontal="left" vertical="top" wrapText="1" indent="2"/>
    </xf>
    <xf numFmtId="4" fontId="2" fillId="0" borderId="2">
      <alignment horizontal="right" vertical="top" shrinkToFit="1"/>
    </xf>
    <xf numFmtId="10" fontId="2" fillId="0" borderId="2">
      <alignment horizontal="right" vertical="top" shrinkToFit="1"/>
    </xf>
    <xf numFmtId="0" fontId="2" fillId="4" borderId="4">
      <alignment shrinkToFit="1"/>
    </xf>
    <xf numFmtId="0" fontId="2" fillId="4" borderId="5"/>
    <xf numFmtId="0" fontId="2" fillId="4" borderId="4">
      <alignment horizontal="center"/>
    </xf>
    <xf numFmtId="0" fontId="2" fillId="4" borderId="4">
      <alignment horizontal="left"/>
    </xf>
    <xf numFmtId="0" fontId="2" fillId="4" borderId="5">
      <alignment horizontal="center"/>
    </xf>
    <xf numFmtId="0" fontId="2" fillId="4" borderId="5">
      <alignment horizontal="left"/>
    </xf>
    <xf numFmtId="0" fontId="6" fillId="0" borderId="1"/>
    <xf numFmtId="0" fontId="8" fillId="0" borderId="1"/>
    <xf numFmtId="0" fontId="9" fillId="0" borderId="1">
      <alignment wrapText="1"/>
    </xf>
    <xf numFmtId="0" fontId="10" fillId="0" borderId="1">
      <alignment horizontal="center" wrapText="1"/>
    </xf>
    <xf numFmtId="0" fontId="10" fillId="0" borderId="1">
      <alignment horizontal="center"/>
    </xf>
    <xf numFmtId="0" fontId="9" fillId="0" borderId="1">
      <alignment horizontal="right"/>
    </xf>
    <xf numFmtId="0" fontId="9" fillId="0" borderId="2">
      <alignment horizontal="center" vertical="center" wrapText="1"/>
    </xf>
    <xf numFmtId="0" fontId="7" fillId="0" borderId="2">
      <alignment horizontal="left"/>
    </xf>
    <xf numFmtId="0" fontId="9" fillId="0" borderId="1"/>
    <xf numFmtId="0" fontId="9" fillId="0" borderId="1">
      <alignment horizontal="left" wrapText="1"/>
    </xf>
    <xf numFmtId="49" fontId="9" fillId="0" borderId="2">
      <alignment horizontal="center" vertical="top" shrinkToFit="1"/>
    </xf>
    <xf numFmtId="4" fontId="7" fillId="3" borderId="2">
      <alignment horizontal="right" vertical="top" shrinkToFit="1"/>
    </xf>
    <xf numFmtId="0" fontId="9" fillId="0" borderId="2">
      <alignment horizontal="center" vertical="center" wrapText="1"/>
    </xf>
    <xf numFmtId="0" fontId="9" fillId="0" borderId="1">
      <alignment horizontal="left" wrapText="1"/>
    </xf>
    <xf numFmtId="10" fontId="7" fillId="3" borderId="2">
      <alignment horizontal="right" vertical="top" shrinkToFit="1"/>
    </xf>
    <xf numFmtId="0" fontId="10" fillId="0" borderId="1">
      <alignment horizontal="center" wrapText="1"/>
    </xf>
    <xf numFmtId="0" fontId="10" fillId="0" borderId="1">
      <alignment horizontal="center"/>
    </xf>
    <xf numFmtId="0" fontId="7" fillId="0" borderId="2">
      <alignment vertical="top" wrapText="1"/>
    </xf>
    <xf numFmtId="4" fontId="7" fillId="2" borderId="2">
      <alignment horizontal="right" vertical="top" shrinkToFit="1"/>
    </xf>
    <xf numFmtId="10" fontId="7" fillId="2" borderId="2">
      <alignment horizontal="right" vertical="top" shrinkToFit="1"/>
    </xf>
    <xf numFmtId="0" fontId="6" fillId="0" borderId="1"/>
    <xf numFmtId="0" fontId="6" fillId="0" borderId="1"/>
    <xf numFmtId="0" fontId="11" fillId="0" borderId="1"/>
    <xf numFmtId="0" fontId="11" fillId="0" borderId="1"/>
    <xf numFmtId="0" fontId="6" fillId="0" borderId="1"/>
    <xf numFmtId="0" fontId="9" fillId="7" borderId="1"/>
    <xf numFmtId="0" fontId="9" fillId="7" borderId="3"/>
    <xf numFmtId="0" fontId="9" fillId="7" borderId="4"/>
    <xf numFmtId="49" fontId="9" fillId="0" borderId="2">
      <alignment horizontal="left" vertical="top" wrapText="1" indent="2"/>
    </xf>
    <xf numFmtId="0" fontId="9" fillId="7" borderId="5"/>
    <xf numFmtId="4" fontId="9" fillId="0" borderId="2">
      <alignment horizontal="right" vertical="top" shrinkToFit="1"/>
    </xf>
    <xf numFmtId="10" fontId="9" fillId="0" borderId="2">
      <alignment horizontal="right" vertical="top" shrinkToFit="1"/>
    </xf>
    <xf numFmtId="0" fontId="1" fillId="0" borderId="1"/>
  </cellStyleXfs>
  <cellXfs count="39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2" fillId="0" borderId="2" xfId="6" applyProtection="1">
      <alignment horizontal="center" vertical="center" wrapText="1"/>
      <protection locked="0"/>
    </xf>
    <xf numFmtId="0" fontId="3" fillId="0" borderId="1" xfId="4" applyProtection="1">
      <alignment horizontal="center"/>
      <protection locked="0"/>
    </xf>
    <xf numFmtId="0" fontId="2" fillId="0" borderId="2" xfId="6" applyNumberFormat="1" applyProtection="1">
      <alignment horizontal="center" vertical="center" wrapText="1"/>
    </xf>
    <xf numFmtId="0" fontId="2" fillId="0" borderId="2" xfId="6" applyProtection="1">
      <alignment horizontal="center" vertical="center" wrapText="1"/>
      <protection locked="0"/>
    </xf>
    <xf numFmtId="0" fontId="12" fillId="0" borderId="1" xfId="1" applyNumberFormat="1" applyFont="1" applyAlignment="1" applyProtection="1">
      <alignment horizontal="center" vertical="center" wrapText="1"/>
    </xf>
    <xf numFmtId="0" fontId="3" fillId="0" borderId="1" xfId="4" applyNumberFormat="1" applyProtection="1">
      <alignment horizontal="center"/>
    </xf>
    <xf numFmtId="0" fontId="3" fillId="0" borderId="1" xfId="4" applyProtection="1">
      <alignment horizontal="center"/>
      <protection locked="0"/>
    </xf>
    <xf numFmtId="0" fontId="2" fillId="0" borderId="6" xfId="6" applyNumberFormat="1" applyBorder="1" applyProtection="1">
      <alignment horizontal="center" vertical="center" wrapText="1"/>
    </xf>
    <xf numFmtId="0" fontId="2" fillId="0" borderId="6" xfId="6" applyNumberFormat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7" xfId="6" applyNumberFormat="1" applyBorder="1" applyProtection="1">
      <alignment horizontal="center" vertical="center" wrapText="1"/>
    </xf>
    <xf numFmtId="0" fontId="2" fillId="0" borderId="3" xfId="5" applyNumberFormat="1" applyBorder="1" applyAlignment="1" applyProtection="1">
      <alignment horizontal="right"/>
    </xf>
    <xf numFmtId="0" fontId="2" fillId="0" borderId="3" xfId="5" applyBorder="1" applyAlignment="1" applyProtection="1">
      <alignment horizontal="right"/>
      <protection locked="0"/>
    </xf>
    <xf numFmtId="0" fontId="0" fillId="0" borderId="3" xfId="0" applyBorder="1" applyAlignment="1"/>
    <xf numFmtId="0" fontId="2" fillId="5" borderId="2" xfId="7" applyNumberFormat="1" applyFont="1" applyFill="1" applyProtection="1">
      <alignment vertical="top" wrapText="1"/>
    </xf>
    <xf numFmtId="49" fontId="2" fillId="5" borderId="2" xfId="6" applyNumberFormat="1" applyFont="1" applyFill="1" applyProtection="1">
      <alignment horizontal="center" vertical="center" wrapText="1"/>
      <protection locked="0"/>
    </xf>
    <xf numFmtId="4" fontId="2" fillId="5" borderId="2" xfId="9" applyNumberFormat="1" applyFont="1" applyFill="1" applyProtection="1">
      <alignment horizontal="right" vertical="top" shrinkToFit="1"/>
    </xf>
    <xf numFmtId="0" fontId="0" fillId="0" borderId="0" xfId="0" applyFont="1" applyProtection="1">
      <protection locked="0"/>
    </xf>
    <xf numFmtId="0" fontId="2" fillId="0" borderId="2" xfId="7" applyNumberFormat="1" applyFont="1" applyProtection="1">
      <alignment vertical="top" wrapText="1"/>
    </xf>
    <xf numFmtId="49" fontId="2" fillId="0" borderId="2" xfId="8" applyNumberFormat="1" applyFont="1" applyProtection="1">
      <alignment horizontal="center" vertical="top" shrinkToFit="1"/>
    </xf>
    <xf numFmtId="4" fontId="2" fillId="2" borderId="2" xfId="9" applyNumberFormat="1" applyFont="1" applyProtection="1">
      <alignment horizontal="right" vertical="top" shrinkToFit="1"/>
    </xf>
    <xf numFmtId="49" fontId="2" fillId="5" borderId="2" xfId="8" applyNumberFormat="1" applyFont="1" applyFill="1" applyProtection="1">
      <alignment horizontal="center" vertical="top" shrinkToFit="1"/>
    </xf>
    <xf numFmtId="0" fontId="2" fillId="6" borderId="2" xfId="11" applyNumberFormat="1" applyFont="1" applyFill="1" applyProtection="1">
      <alignment horizontal="left"/>
    </xf>
    <xf numFmtId="0" fontId="2" fillId="6" borderId="2" xfId="11" applyFont="1" applyFill="1" applyProtection="1">
      <alignment horizontal="left"/>
      <protection locked="0"/>
    </xf>
    <xf numFmtId="4" fontId="2" fillId="6" borderId="2" xfId="12" applyNumberFormat="1" applyFont="1" applyFill="1" applyProtection="1">
      <alignment horizontal="right" vertical="top" shrinkToFit="1"/>
    </xf>
    <xf numFmtId="0" fontId="13" fillId="0" borderId="1" xfId="4" applyFont="1" applyProtection="1">
      <alignment horizontal="center"/>
      <protection locked="0"/>
    </xf>
    <xf numFmtId="0" fontId="14" fillId="0" borderId="2" xfId="6" applyNumberFormat="1" applyFont="1" applyProtection="1">
      <alignment horizontal="center" vertical="center" wrapText="1"/>
    </xf>
    <xf numFmtId="0" fontId="14" fillId="0" borderId="2" xfId="6" applyFont="1" applyProtection="1">
      <alignment horizontal="center" vertical="center" wrapText="1"/>
      <protection locked="0"/>
    </xf>
    <xf numFmtId="4" fontId="14" fillId="5" borderId="2" xfId="9" applyNumberFormat="1" applyFont="1" applyFill="1" applyProtection="1">
      <alignment horizontal="right" vertical="top" shrinkToFit="1"/>
    </xf>
    <xf numFmtId="4" fontId="14" fillId="2" borderId="2" xfId="9" applyNumberFormat="1" applyFont="1" applyProtection="1">
      <alignment horizontal="right" vertical="top" shrinkToFit="1"/>
    </xf>
    <xf numFmtId="4" fontId="14" fillId="6" borderId="2" xfId="12" applyNumberFormat="1" applyFont="1" applyFill="1" applyProtection="1">
      <alignment horizontal="right" vertical="top" shrinkToFit="1"/>
    </xf>
    <xf numFmtId="0" fontId="14" fillId="0" borderId="1" xfId="2" applyNumberFormat="1" applyFont="1" applyProtection="1"/>
    <xf numFmtId="0" fontId="15" fillId="0" borderId="0" xfId="0" applyFont="1" applyProtection="1">
      <protection locked="0"/>
    </xf>
    <xf numFmtId="0" fontId="2" fillId="0" borderId="7" xfId="6" applyNumberFormat="1" applyBorder="1" applyProtection="1">
      <alignment horizontal="center" vertical="center" wrapText="1"/>
    </xf>
    <xf numFmtId="0" fontId="14" fillId="0" borderId="2" xfId="6" applyFont="1" applyProtection="1">
      <alignment horizontal="center" vertical="center" wrapText="1"/>
      <protection locked="0"/>
    </xf>
  </cellXfs>
  <cellStyles count="65">
    <cellStyle name="br" xfId="17"/>
    <cellStyle name="br 2" xfId="52"/>
    <cellStyle name="col" xfId="16"/>
    <cellStyle name="col 2" xfId="53"/>
    <cellStyle name="style0" xfId="18"/>
    <cellStyle name="style0 2" xfId="54"/>
    <cellStyle name="td" xfId="19"/>
    <cellStyle name="td 2" xfId="55"/>
    <cellStyle name="tr" xfId="15"/>
    <cellStyle name="tr 2" xfId="56"/>
    <cellStyle name="xl21" xfId="20"/>
    <cellStyle name="xl21 2" xfId="57"/>
    <cellStyle name="xl22" xfId="1"/>
    <cellStyle name="xl22 2" xfId="34"/>
    <cellStyle name="xl23" xfId="2"/>
    <cellStyle name="xl23 2" xfId="35"/>
    <cellStyle name="xl24" xfId="3"/>
    <cellStyle name="xl24 2" xfId="36"/>
    <cellStyle name="xl25" xfId="4"/>
    <cellStyle name="xl25 2" xfId="37"/>
    <cellStyle name="xl26" xfId="5"/>
    <cellStyle name="xl26 2" xfId="58"/>
    <cellStyle name="xl27" xfId="21"/>
    <cellStyle name="xl27 2" xfId="38"/>
    <cellStyle name="xl28" xfId="6"/>
    <cellStyle name="xl28 2" xfId="59"/>
    <cellStyle name="xl29" xfId="22"/>
    <cellStyle name="xl29 2" xfId="60"/>
    <cellStyle name="xl30" xfId="23"/>
    <cellStyle name="xl30 2" xfId="39"/>
    <cellStyle name="xl31" xfId="8"/>
    <cellStyle name="xl31 2" xfId="61"/>
    <cellStyle name="xl32" xfId="24"/>
    <cellStyle name="xl32 2" xfId="40"/>
    <cellStyle name="xl33" xfId="25"/>
    <cellStyle name="xl33 2" xfId="41"/>
    <cellStyle name="xl34" xfId="26"/>
    <cellStyle name="xl34 2" xfId="42"/>
    <cellStyle name="xl35" xfId="11"/>
    <cellStyle name="xl35 2" xfId="62"/>
    <cellStyle name="xl36" xfId="12"/>
    <cellStyle name="xl36 2" xfId="43"/>
    <cellStyle name="xl37" xfId="13"/>
    <cellStyle name="xl37 2" xfId="44"/>
    <cellStyle name="xl38" xfId="27"/>
    <cellStyle name="xl38 2" xfId="45"/>
    <cellStyle name="xl39" xfId="14"/>
    <cellStyle name="xl39 2" xfId="63"/>
    <cellStyle name="xl40" xfId="7"/>
    <cellStyle name="xl40 2" xfId="46"/>
    <cellStyle name="xl41" xfId="9"/>
    <cellStyle name="xl41 2" xfId="47"/>
    <cellStyle name="xl42" xfId="10"/>
    <cellStyle name="xl42 2" xfId="48"/>
    <cellStyle name="xl43" xfId="28"/>
    <cellStyle name="xl43 2" xfId="49"/>
    <cellStyle name="xl44" xfId="29"/>
    <cellStyle name="xl44 2" xfId="50"/>
    <cellStyle name="xl45" xfId="30"/>
    <cellStyle name="xl45 2" xfId="51"/>
    <cellStyle name="xl46" xfId="31"/>
    <cellStyle name="Обычный" xfId="0" builtinId="0"/>
    <cellStyle name="Обычный 2" xfId="32"/>
    <cellStyle name="Обычный 3" xfId="33"/>
    <cellStyle name="Обычный 4" xfId="6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H82"/>
  <sheetViews>
    <sheetView showGridLines="0" tabSelected="1" zoomScale="85" zoomScaleNormal="85" workbookViewId="0">
      <pane ySplit="7" topLeftCell="A8" activePane="bottomLeft" state="frozen"/>
      <selection pane="bottomLeft" activeCell="A9" sqref="A9"/>
    </sheetView>
  </sheetViews>
  <sheetFormatPr defaultRowHeight="15"/>
  <cols>
    <col min="1" max="1" width="75.28515625" style="1" customWidth="1"/>
    <col min="2" max="2" width="7.5703125" style="1" customWidth="1"/>
    <col min="3" max="3" width="13.5703125" style="1" customWidth="1"/>
    <col min="4" max="4" width="13.7109375" style="1" customWidth="1"/>
    <col min="5" max="5" width="11.7109375" style="36" customWidth="1"/>
    <col min="6" max="7" width="13.7109375" style="1" customWidth="1"/>
    <col min="8" max="8" width="12.42578125" style="36" customWidth="1"/>
    <col min="9" max="9" width="13.42578125" style="1" customWidth="1"/>
    <col min="10" max="16384" width="9.140625" style="1"/>
  </cols>
  <sheetData>
    <row r="1" spans="1:8" ht="35.25" customHeight="1">
      <c r="A1" s="7" t="s">
        <v>153</v>
      </c>
      <c r="B1" s="7"/>
      <c r="C1" s="7"/>
      <c r="D1" s="7"/>
      <c r="E1" s="7"/>
      <c r="F1" s="7"/>
      <c r="G1" s="7"/>
      <c r="H1" s="7"/>
    </row>
    <row r="2" spans="1:8" ht="15.2" customHeight="1">
      <c r="A2" s="7"/>
      <c r="B2" s="7"/>
      <c r="C2" s="7"/>
      <c r="D2" s="7"/>
      <c r="E2" s="7"/>
      <c r="F2" s="7"/>
      <c r="G2" s="7"/>
      <c r="H2" s="7"/>
    </row>
    <row r="3" spans="1:8" ht="15.95" customHeight="1">
      <c r="A3" s="7"/>
      <c r="B3" s="7"/>
      <c r="C3" s="7"/>
      <c r="D3" s="7"/>
      <c r="E3" s="7"/>
      <c r="F3" s="7"/>
      <c r="G3" s="7"/>
      <c r="H3" s="7"/>
    </row>
    <row r="4" spans="1:8" ht="15.75" customHeight="1">
      <c r="A4" s="8"/>
      <c r="B4" s="9"/>
      <c r="C4" s="9"/>
      <c r="D4" s="9"/>
      <c r="E4" s="29"/>
      <c r="F4" s="4"/>
      <c r="G4" s="4"/>
    </row>
    <row r="5" spans="1:8" ht="12.75" customHeight="1">
      <c r="A5" s="15" t="s">
        <v>0</v>
      </c>
      <c r="B5" s="16"/>
      <c r="C5" s="16"/>
      <c r="D5" s="16"/>
      <c r="E5" s="17"/>
      <c r="F5" s="17"/>
      <c r="G5" s="17"/>
      <c r="H5" s="17"/>
    </row>
    <row r="6" spans="1:8" ht="39" customHeight="1">
      <c r="A6" s="5" t="s">
        <v>1</v>
      </c>
      <c r="B6" s="5" t="s">
        <v>149</v>
      </c>
      <c r="C6" s="10" t="s">
        <v>150</v>
      </c>
      <c r="D6" s="5" t="s">
        <v>151</v>
      </c>
      <c r="E6" s="30" t="s">
        <v>147</v>
      </c>
      <c r="F6" s="5" t="s">
        <v>152</v>
      </c>
      <c r="G6" s="11" t="s">
        <v>154</v>
      </c>
      <c r="H6" s="30" t="s">
        <v>155</v>
      </c>
    </row>
    <row r="7" spans="1:8" ht="54" customHeight="1">
      <c r="A7" s="6"/>
      <c r="B7" s="6"/>
      <c r="C7" s="14"/>
      <c r="D7" s="6"/>
      <c r="E7" s="31"/>
      <c r="F7" s="6"/>
      <c r="G7" s="12"/>
      <c r="H7" s="31"/>
    </row>
    <row r="8" spans="1:8" ht="15" customHeight="1">
      <c r="A8" s="3">
        <v>1</v>
      </c>
      <c r="B8" s="3">
        <v>2</v>
      </c>
      <c r="C8" s="37">
        <v>3</v>
      </c>
      <c r="D8" s="3">
        <v>4</v>
      </c>
      <c r="E8" s="38">
        <v>5</v>
      </c>
      <c r="F8" s="3">
        <v>6</v>
      </c>
      <c r="G8" s="13">
        <v>7</v>
      </c>
      <c r="H8" s="38">
        <v>9</v>
      </c>
    </row>
    <row r="9" spans="1:8" s="21" customFormat="1">
      <c r="A9" s="18" t="s">
        <v>119</v>
      </c>
      <c r="B9" s="19" t="s">
        <v>120</v>
      </c>
      <c r="C9" s="20">
        <f>SUM(C10:C17)</f>
        <v>1588819.8759999999</v>
      </c>
      <c r="D9" s="20">
        <f t="shared" ref="D9" si="0">SUM(D10:D17)</f>
        <v>357985.09424999997</v>
      </c>
      <c r="E9" s="32">
        <f>D9/C9*100</f>
        <v>22.531509056348185</v>
      </c>
      <c r="F9" s="20">
        <v>380438.15</v>
      </c>
      <c r="G9" s="20">
        <f>D9-F9</f>
        <v>-22453.055750000058</v>
      </c>
      <c r="H9" s="32">
        <f>D9/F9*100</f>
        <v>94.098106157334627</v>
      </c>
    </row>
    <row r="10" spans="1:8" s="21" customFormat="1" ht="25.5">
      <c r="A10" s="22" t="s">
        <v>2</v>
      </c>
      <c r="B10" s="23" t="s">
        <v>3</v>
      </c>
      <c r="C10" s="24">
        <v>75288.2</v>
      </c>
      <c r="D10" s="24">
        <v>36714.969870000001</v>
      </c>
      <c r="E10" s="33">
        <f t="shared" ref="E10:E73" si="1">D10/C10*100</f>
        <v>48.765902053708288</v>
      </c>
      <c r="F10" s="24">
        <v>33454.53</v>
      </c>
      <c r="G10" s="24">
        <f t="shared" ref="G10:G73" si="2">D10-F10</f>
        <v>3260.439870000002</v>
      </c>
      <c r="H10" s="33">
        <f t="shared" ref="H10:H73" si="3">D10/F10*100</f>
        <v>109.74588454837058</v>
      </c>
    </row>
    <row r="11" spans="1:8" s="21" customFormat="1" ht="38.25">
      <c r="A11" s="22" t="s">
        <v>4</v>
      </c>
      <c r="B11" s="23" t="s">
        <v>5</v>
      </c>
      <c r="C11" s="24">
        <v>141941.5</v>
      </c>
      <c r="D11" s="24">
        <v>69713.28903</v>
      </c>
      <c r="E11" s="33">
        <f t="shared" si="1"/>
        <v>49.114099139434202</v>
      </c>
      <c r="F11" s="24">
        <v>69025.929999999993</v>
      </c>
      <c r="G11" s="24">
        <f t="shared" si="2"/>
        <v>687.3590300000069</v>
      </c>
      <c r="H11" s="33">
        <f t="shared" si="3"/>
        <v>100.99579828913569</v>
      </c>
    </row>
    <row r="12" spans="1:8" s="21" customFormat="1">
      <c r="A12" s="22" t="s">
        <v>6</v>
      </c>
      <c r="B12" s="23" t="s">
        <v>7</v>
      </c>
      <c r="C12" s="24">
        <v>107082</v>
      </c>
      <c r="D12" s="24">
        <v>52197.944909999998</v>
      </c>
      <c r="E12" s="33">
        <f t="shared" si="1"/>
        <v>48.745769513083431</v>
      </c>
      <c r="F12" s="24">
        <v>50133.41</v>
      </c>
      <c r="G12" s="24">
        <f t="shared" si="2"/>
        <v>2064.5349099999949</v>
      </c>
      <c r="H12" s="33">
        <f t="shared" si="3"/>
        <v>104.11808195373105</v>
      </c>
    </row>
    <row r="13" spans="1:8" s="21" customFormat="1" ht="25.5">
      <c r="A13" s="22" t="s">
        <v>8</v>
      </c>
      <c r="B13" s="23" t="s">
        <v>9</v>
      </c>
      <c r="C13" s="24">
        <v>136602.29999999999</v>
      </c>
      <c r="D13" s="24">
        <v>51571.017769999999</v>
      </c>
      <c r="E13" s="33">
        <f t="shared" si="1"/>
        <v>37.752671638764504</v>
      </c>
      <c r="F13" s="24">
        <v>49114.52</v>
      </c>
      <c r="G13" s="24">
        <f t="shared" si="2"/>
        <v>2456.4977700000018</v>
      </c>
      <c r="H13" s="33">
        <f t="shared" si="3"/>
        <v>105.00157136830413</v>
      </c>
    </row>
    <row r="14" spans="1:8" s="21" customFormat="1">
      <c r="A14" s="22" t="s">
        <v>10</v>
      </c>
      <c r="B14" s="23" t="s">
        <v>11</v>
      </c>
      <c r="C14" s="24">
        <v>17688.3</v>
      </c>
      <c r="D14" s="24">
        <v>9434.4050100000004</v>
      </c>
      <c r="E14" s="33">
        <f t="shared" si="1"/>
        <v>53.336979868048374</v>
      </c>
      <c r="F14" s="24">
        <v>49094.44</v>
      </c>
      <c r="G14" s="24">
        <f t="shared" si="2"/>
        <v>-39660.03499</v>
      </c>
      <c r="H14" s="33">
        <f t="shared" si="3"/>
        <v>19.216850238031029</v>
      </c>
    </row>
    <row r="15" spans="1:8" s="21" customFormat="1">
      <c r="A15" s="22" t="s">
        <v>12</v>
      </c>
      <c r="B15" s="23" t="s">
        <v>13</v>
      </c>
      <c r="C15" s="24">
        <v>749148.576</v>
      </c>
      <c r="D15" s="24">
        <v>0</v>
      </c>
      <c r="E15" s="33">
        <f t="shared" si="1"/>
        <v>0</v>
      </c>
      <c r="F15" s="24" t="s">
        <v>148</v>
      </c>
      <c r="G15" s="24" t="s">
        <v>148</v>
      </c>
      <c r="H15" s="33" t="s">
        <v>148</v>
      </c>
    </row>
    <row r="16" spans="1:8" s="21" customFormat="1">
      <c r="A16" s="22" t="s">
        <v>14</v>
      </c>
      <c r="B16" s="23" t="s">
        <v>15</v>
      </c>
      <c r="C16" s="24">
        <v>225</v>
      </c>
      <c r="D16" s="24">
        <v>225</v>
      </c>
      <c r="E16" s="33">
        <f t="shared" si="1"/>
        <v>100</v>
      </c>
      <c r="F16" s="24">
        <v>225</v>
      </c>
      <c r="G16" s="24">
        <f t="shared" si="2"/>
        <v>0</v>
      </c>
      <c r="H16" s="33">
        <f t="shared" si="3"/>
        <v>100</v>
      </c>
    </row>
    <row r="17" spans="1:8" s="21" customFormat="1">
      <c r="A17" s="22" t="s">
        <v>16</v>
      </c>
      <c r="B17" s="23" t="s">
        <v>17</v>
      </c>
      <c r="C17" s="24">
        <v>360844</v>
      </c>
      <c r="D17" s="24">
        <v>138128.46765999999</v>
      </c>
      <c r="E17" s="33">
        <f t="shared" si="1"/>
        <v>38.279275160457146</v>
      </c>
      <c r="F17" s="24">
        <v>129390.32</v>
      </c>
      <c r="G17" s="24">
        <f t="shared" si="2"/>
        <v>8738.1476599999878</v>
      </c>
      <c r="H17" s="33">
        <f t="shared" si="3"/>
        <v>106.75332409719675</v>
      </c>
    </row>
    <row r="18" spans="1:8" s="21" customFormat="1">
      <c r="A18" s="18" t="s">
        <v>122</v>
      </c>
      <c r="B18" s="25" t="s">
        <v>121</v>
      </c>
      <c r="C18" s="20">
        <f>C19</f>
        <v>26427.4</v>
      </c>
      <c r="D18" s="20">
        <f t="shared" ref="D18" si="4">D19</f>
        <v>12238.306549999999</v>
      </c>
      <c r="E18" s="32">
        <f t="shared" si="1"/>
        <v>46.309158487024824</v>
      </c>
      <c r="F18" s="20">
        <v>11537.6</v>
      </c>
      <c r="G18" s="20">
        <f t="shared" si="2"/>
        <v>700.70654999999897</v>
      </c>
      <c r="H18" s="32">
        <f t="shared" si="3"/>
        <v>106.07324356885313</v>
      </c>
    </row>
    <row r="19" spans="1:8" s="21" customFormat="1">
      <c r="A19" s="22" t="s">
        <v>18</v>
      </c>
      <c r="B19" s="23" t="s">
        <v>19</v>
      </c>
      <c r="C19" s="24">
        <v>26427.4</v>
      </c>
      <c r="D19" s="24">
        <v>12238.306549999999</v>
      </c>
      <c r="E19" s="33">
        <f t="shared" si="1"/>
        <v>46.309158487024824</v>
      </c>
      <c r="F19" s="24">
        <v>11537.6</v>
      </c>
      <c r="G19" s="24">
        <f t="shared" si="2"/>
        <v>700.70654999999897</v>
      </c>
      <c r="H19" s="33">
        <f t="shared" si="3"/>
        <v>106.07324356885313</v>
      </c>
    </row>
    <row r="20" spans="1:8" s="21" customFormat="1">
      <c r="A20" s="18" t="s">
        <v>123</v>
      </c>
      <c r="B20" s="25" t="s">
        <v>124</v>
      </c>
      <c r="C20" s="20">
        <f>SUM(C21:C24)</f>
        <v>303196.2</v>
      </c>
      <c r="D20" s="20">
        <f t="shared" ref="D20" si="5">SUM(D21:D24)</f>
        <v>125986.71830000001</v>
      </c>
      <c r="E20" s="32">
        <f t="shared" si="1"/>
        <v>41.552868505607918</v>
      </c>
      <c r="F20" s="20">
        <v>94394.890000000014</v>
      </c>
      <c r="G20" s="20">
        <f t="shared" si="2"/>
        <v>31591.828299999994</v>
      </c>
      <c r="H20" s="32">
        <f t="shared" si="3"/>
        <v>133.46773146300609</v>
      </c>
    </row>
    <row r="21" spans="1:8" s="21" customFormat="1">
      <c r="A21" s="22" t="s">
        <v>20</v>
      </c>
      <c r="B21" s="23" t="s">
        <v>21</v>
      </c>
      <c r="C21" s="24">
        <v>120804.5</v>
      </c>
      <c r="D21" s="24">
        <v>44297.273079999999</v>
      </c>
      <c r="E21" s="33">
        <f t="shared" si="1"/>
        <v>36.668562081710533</v>
      </c>
      <c r="F21" s="24">
        <v>27406.13</v>
      </c>
      <c r="G21" s="24">
        <f t="shared" si="2"/>
        <v>16891.143079999998</v>
      </c>
      <c r="H21" s="33">
        <f t="shared" si="3"/>
        <v>161.63271895740112</v>
      </c>
    </row>
    <row r="22" spans="1:8" s="21" customFormat="1" ht="25.5">
      <c r="A22" s="22" t="s">
        <v>22</v>
      </c>
      <c r="B22" s="23" t="s">
        <v>23</v>
      </c>
      <c r="C22" s="24">
        <v>72921.399999999994</v>
      </c>
      <c r="D22" s="24">
        <v>27947.445220000001</v>
      </c>
      <c r="E22" s="33">
        <f t="shared" si="1"/>
        <v>38.325437004775011</v>
      </c>
      <c r="F22" s="24">
        <v>24357.53</v>
      </c>
      <c r="G22" s="24">
        <f t="shared" si="2"/>
        <v>3589.9152200000026</v>
      </c>
      <c r="H22" s="33">
        <f t="shared" si="3"/>
        <v>114.73842060340273</v>
      </c>
    </row>
    <row r="23" spans="1:8" s="21" customFormat="1">
      <c r="A23" s="22" t="s">
        <v>24</v>
      </c>
      <c r="B23" s="23" t="s">
        <v>25</v>
      </c>
      <c r="C23" s="24">
        <v>104470.3</v>
      </c>
      <c r="D23" s="24">
        <v>53742</v>
      </c>
      <c r="E23" s="33">
        <f t="shared" si="1"/>
        <v>51.442371659696583</v>
      </c>
      <c r="F23" s="24">
        <v>42631.23</v>
      </c>
      <c r="G23" s="24">
        <f t="shared" si="2"/>
        <v>11110.769999999997</v>
      </c>
      <c r="H23" s="33">
        <f t="shared" si="3"/>
        <v>126.06251332649796</v>
      </c>
    </row>
    <row r="24" spans="1:8" s="21" customFormat="1" ht="25.5">
      <c r="A24" s="22" t="s">
        <v>26</v>
      </c>
      <c r="B24" s="23" t="s">
        <v>27</v>
      </c>
      <c r="C24" s="24">
        <v>5000</v>
      </c>
      <c r="D24" s="24">
        <v>0</v>
      </c>
      <c r="E24" s="33">
        <f t="shared" si="1"/>
        <v>0</v>
      </c>
      <c r="F24" s="24" t="s">
        <v>148</v>
      </c>
      <c r="G24" s="24" t="s">
        <v>148</v>
      </c>
      <c r="H24" s="33" t="s">
        <v>148</v>
      </c>
    </row>
    <row r="25" spans="1:8" s="21" customFormat="1">
      <c r="A25" s="18" t="s">
        <v>125</v>
      </c>
      <c r="B25" s="25" t="s">
        <v>126</v>
      </c>
      <c r="C25" s="20">
        <f>SUM(C26:C32)</f>
        <v>10026881.602719998</v>
      </c>
      <c r="D25" s="20">
        <f t="shared" ref="D25" si="6">SUM(D26:D32)</f>
        <v>3527295.6098199999</v>
      </c>
      <c r="E25" s="32">
        <f t="shared" si="1"/>
        <v>35.178390945228159</v>
      </c>
      <c r="F25" s="20">
        <v>2443847</v>
      </c>
      <c r="G25" s="20">
        <f t="shared" si="2"/>
        <v>1083448.6098199999</v>
      </c>
      <c r="H25" s="32">
        <f t="shared" si="3"/>
        <v>144.33373324189282</v>
      </c>
    </row>
    <row r="26" spans="1:8" s="21" customFormat="1">
      <c r="A26" s="22" t="s">
        <v>28</v>
      </c>
      <c r="B26" s="23" t="s">
        <v>29</v>
      </c>
      <c r="C26" s="24">
        <v>223316.75200000001</v>
      </c>
      <c r="D26" s="24">
        <v>103718.80886999999</v>
      </c>
      <c r="E26" s="33">
        <f t="shared" si="1"/>
        <v>46.444705979782469</v>
      </c>
      <c r="F26" s="24">
        <v>102706.29</v>
      </c>
      <c r="G26" s="24">
        <f t="shared" si="2"/>
        <v>1012.5188699999999</v>
      </c>
      <c r="H26" s="33">
        <f t="shared" si="3"/>
        <v>100.98583920225335</v>
      </c>
    </row>
    <row r="27" spans="1:8" s="21" customFormat="1">
      <c r="A27" s="22" t="s">
        <v>30</v>
      </c>
      <c r="B27" s="23" t="s">
        <v>31</v>
      </c>
      <c r="C27" s="24">
        <v>2329241.4</v>
      </c>
      <c r="D27" s="24">
        <v>1193987.1036100001</v>
      </c>
      <c r="E27" s="33">
        <f t="shared" si="1"/>
        <v>51.260771151070905</v>
      </c>
      <c r="F27" s="24">
        <v>1173530.6200000001</v>
      </c>
      <c r="G27" s="24">
        <f t="shared" si="2"/>
        <v>20456.483609999996</v>
      </c>
      <c r="H27" s="33">
        <f t="shared" si="3"/>
        <v>101.74315720965168</v>
      </c>
    </row>
    <row r="28" spans="1:8" s="21" customFormat="1">
      <c r="A28" s="22" t="s">
        <v>32</v>
      </c>
      <c r="B28" s="23" t="s">
        <v>33</v>
      </c>
      <c r="C28" s="24">
        <v>53637.78</v>
      </c>
      <c r="D28" s="24">
        <v>11213.68649</v>
      </c>
      <c r="E28" s="33">
        <f t="shared" si="1"/>
        <v>20.906321048335709</v>
      </c>
      <c r="F28" s="24">
        <v>11252.25</v>
      </c>
      <c r="G28" s="24">
        <f t="shared" si="2"/>
        <v>-38.563509999999951</v>
      </c>
      <c r="H28" s="33">
        <f t="shared" si="3"/>
        <v>99.65728178808682</v>
      </c>
    </row>
    <row r="29" spans="1:8" s="21" customFormat="1">
      <c r="A29" s="22" t="s">
        <v>34</v>
      </c>
      <c r="B29" s="23" t="s">
        <v>35</v>
      </c>
      <c r="C29" s="24">
        <v>150254.29999999999</v>
      </c>
      <c r="D29" s="24">
        <v>68517.268429999996</v>
      </c>
      <c r="E29" s="33">
        <f t="shared" si="1"/>
        <v>45.600870277922162</v>
      </c>
      <c r="F29" s="24">
        <v>63712.23</v>
      </c>
      <c r="G29" s="24">
        <f t="shared" si="2"/>
        <v>4805.0384299999932</v>
      </c>
      <c r="H29" s="33">
        <f t="shared" si="3"/>
        <v>107.54178346920204</v>
      </c>
    </row>
    <row r="30" spans="1:8" s="21" customFormat="1">
      <c r="A30" s="22" t="s">
        <v>36</v>
      </c>
      <c r="B30" s="23" t="s">
        <v>37</v>
      </c>
      <c r="C30" s="24">
        <v>184395.3</v>
      </c>
      <c r="D30" s="24">
        <v>35258.666490000003</v>
      </c>
      <c r="E30" s="33">
        <f t="shared" si="1"/>
        <v>19.121239256098178</v>
      </c>
      <c r="F30" s="24">
        <v>126750.83</v>
      </c>
      <c r="G30" s="24">
        <f t="shared" si="2"/>
        <v>-91492.163509999998</v>
      </c>
      <c r="H30" s="33">
        <f t="shared" si="3"/>
        <v>27.817306198310497</v>
      </c>
    </row>
    <row r="31" spans="1:8" s="21" customFormat="1">
      <c r="A31" s="22" t="s">
        <v>38</v>
      </c>
      <c r="B31" s="23" t="s">
        <v>39</v>
      </c>
      <c r="C31" s="24">
        <v>5102987.54</v>
      </c>
      <c r="D31" s="24">
        <v>926596.73533000005</v>
      </c>
      <c r="E31" s="33">
        <f t="shared" si="1"/>
        <v>18.157926666816827</v>
      </c>
      <c r="F31" s="24">
        <v>908629.09</v>
      </c>
      <c r="G31" s="24">
        <f t="shared" si="2"/>
        <v>17967.645330000087</v>
      </c>
      <c r="H31" s="33">
        <f t="shared" si="3"/>
        <v>101.97744553060701</v>
      </c>
    </row>
    <row r="32" spans="1:8" s="21" customFormat="1">
      <c r="A32" s="22" t="s">
        <v>40</v>
      </c>
      <c r="B32" s="23" t="s">
        <v>41</v>
      </c>
      <c r="C32" s="24">
        <v>1983048.5307199999</v>
      </c>
      <c r="D32" s="24">
        <v>1188003.3406</v>
      </c>
      <c r="E32" s="33">
        <f t="shared" si="1"/>
        <v>59.90793075390156</v>
      </c>
      <c r="F32" s="24">
        <v>57265.69</v>
      </c>
      <c r="G32" s="24">
        <f t="shared" si="2"/>
        <v>1130737.6506000001</v>
      </c>
      <c r="H32" s="33">
        <f t="shared" si="3"/>
        <v>2074.5464528585962</v>
      </c>
    </row>
    <row r="33" spans="1:8" s="21" customFormat="1">
      <c r="A33" s="18" t="s">
        <v>128</v>
      </c>
      <c r="B33" s="25" t="s">
        <v>127</v>
      </c>
      <c r="C33" s="20">
        <f>SUM(C34:C37)</f>
        <v>1696079.6461999998</v>
      </c>
      <c r="D33" s="20">
        <f t="shared" ref="D33" si="7">SUM(D34:D37)</f>
        <v>546216.1923</v>
      </c>
      <c r="E33" s="32">
        <f t="shared" si="1"/>
        <v>32.204631045704488</v>
      </c>
      <c r="F33" s="20">
        <v>262966.02</v>
      </c>
      <c r="G33" s="20">
        <f t="shared" si="2"/>
        <v>283250.17229999998</v>
      </c>
      <c r="H33" s="32">
        <f t="shared" si="3"/>
        <v>207.71360204637844</v>
      </c>
    </row>
    <row r="34" spans="1:8" s="21" customFormat="1">
      <c r="A34" s="22" t="s">
        <v>42</v>
      </c>
      <c r="B34" s="23" t="s">
        <v>43</v>
      </c>
      <c r="C34" s="24">
        <v>1011351.1182</v>
      </c>
      <c r="D34" s="24">
        <v>517317.83176999999</v>
      </c>
      <c r="E34" s="33">
        <f t="shared" si="1"/>
        <v>51.151160310251186</v>
      </c>
      <c r="F34" s="24">
        <v>233292.32</v>
      </c>
      <c r="G34" s="24">
        <f t="shared" si="2"/>
        <v>284025.51176999998</v>
      </c>
      <c r="H34" s="33">
        <f t="shared" si="3"/>
        <v>221.74661890712906</v>
      </c>
    </row>
    <row r="35" spans="1:8" s="21" customFormat="1">
      <c r="A35" s="22" t="s">
        <v>44</v>
      </c>
      <c r="B35" s="23" t="s">
        <v>45</v>
      </c>
      <c r="C35" s="24">
        <v>444022.1</v>
      </c>
      <c r="D35" s="24">
        <v>1711.05</v>
      </c>
      <c r="E35" s="33">
        <f t="shared" si="1"/>
        <v>0.38535244079067238</v>
      </c>
      <c r="F35" s="24">
        <v>3374.05</v>
      </c>
      <c r="G35" s="24">
        <f t="shared" si="2"/>
        <v>-1663.0000000000002</v>
      </c>
      <c r="H35" s="33">
        <f t="shared" si="3"/>
        <v>50.712052281382903</v>
      </c>
    </row>
    <row r="36" spans="1:8" s="21" customFormat="1">
      <c r="A36" s="22" t="s">
        <v>46</v>
      </c>
      <c r="B36" s="23" t="s">
        <v>47</v>
      </c>
      <c r="C36" s="24">
        <v>178547.02799999999</v>
      </c>
      <c r="D36" s="24">
        <v>0</v>
      </c>
      <c r="E36" s="33">
        <f t="shared" si="1"/>
        <v>0</v>
      </c>
      <c r="F36" s="24" t="s">
        <v>148</v>
      </c>
      <c r="G36" s="24" t="s">
        <v>148</v>
      </c>
      <c r="H36" s="33" t="s">
        <v>148</v>
      </c>
    </row>
    <row r="37" spans="1:8" s="21" customFormat="1">
      <c r="A37" s="22" t="s">
        <v>48</v>
      </c>
      <c r="B37" s="23" t="s">
        <v>49</v>
      </c>
      <c r="C37" s="24">
        <v>62159.4</v>
      </c>
      <c r="D37" s="24">
        <v>27187.310529999999</v>
      </c>
      <c r="E37" s="33">
        <f t="shared" si="1"/>
        <v>43.738051734733602</v>
      </c>
      <c r="F37" s="24">
        <v>26299.65</v>
      </c>
      <c r="G37" s="24">
        <f t="shared" si="2"/>
        <v>887.66052999999738</v>
      </c>
      <c r="H37" s="33">
        <f t="shared" si="3"/>
        <v>103.37518001190129</v>
      </c>
    </row>
    <row r="38" spans="1:8" s="21" customFormat="1">
      <c r="A38" s="18" t="s">
        <v>129</v>
      </c>
      <c r="B38" s="25" t="s">
        <v>130</v>
      </c>
      <c r="C38" s="20">
        <f t="shared" ref="C38:D38" si="8">SUM(C39:C40)</f>
        <v>144437.20000000001</v>
      </c>
      <c r="D38" s="20">
        <f t="shared" si="8"/>
        <v>9633.4016300000003</v>
      </c>
      <c r="E38" s="32">
        <f t="shared" si="1"/>
        <v>6.6696125582606136</v>
      </c>
      <c r="F38" s="20">
        <v>8843.24</v>
      </c>
      <c r="G38" s="20">
        <f t="shared" si="2"/>
        <v>790.16163000000051</v>
      </c>
      <c r="H38" s="32">
        <f t="shared" si="3"/>
        <v>108.93520508320481</v>
      </c>
    </row>
    <row r="39" spans="1:8" s="21" customFormat="1">
      <c r="A39" s="22" t="s">
        <v>50</v>
      </c>
      <c r="B39" s="23" t="s">
        <v>51</v>
      </c>
      <c r="C39" s="24">
        <v>16871.099999999999</v>
      </c>
      <c r="D39" s="24">
        <v>8150.20111</v>
      </c>
      <c r="E39" s="33">
        <f t="shared" si="1"/>
        <v>48.308652725666974</v>
      </c>
      <c r="F39" s="24">
        <v>7034.22</v>
      </c>
      <c r="G39" s="24">
        <f t="shared" si="2"/>
        <v>1115.9811099999997</v>
      </c>
      <c r="H39" s="33">
        <f t="shared" si="3"/>
        <v>115.86502995356982</v>
      </c>
    </row>
    <row r="40" spans="1:8" s="21" customFormat="1">
      <c r="A40" s="22" t="s">
        <v>52</v>
      </c>
      <c r="B40" s="23" t="s">
        <v>53</v>
      </c>
      <c r="C40" s="24">
        <v>127566.1</v>
      </c>
      <c r="D40" s="24">
        <v>1483.2005200000001</v>
      </c>
      <c r="E40" s="33">
        <f t="shared" si="1"/>
        <v>1.162691749610594</v>
      </c>
      <c r="F40" s="24">
        <v>1809.02</v>
      </c>
      <c r="G40" s="24">
        <f t="shared" si="2"/>
        <v>-325.81947999999988</v>
      </c>
      <c r="H40" s="33">
        <f t="shared" si="3"/>
        <v>81.989172037898982</v>
      </c>
    </row>
    <row r="41" spans="1:8" s="21" customFormat="1">
      <c r="A41" s="18" t="s">
        <v>131</v>
      </c>
      <c r="B41" s="25" t="s">
        <v>132</v>
      </c>
      <c r="C41" s="20">
        <f>SUM(C42:C50)</f>
        <v>11689922.773389997</v>
      </c>
      <c r="D41" s="20">
        <f t="shared" ref="D41" si="9">SUM(D42:D50)</f>
        <v>6114189.5390199991</v>
      </c>
      <c r="E41" s="32">
        <f t="shared" si="1"/>
        <v>52.303078964198548</v>
      </c>
      <c r="F41" s="20">
        <v>5459499.8099999996</v>
      </c>
      <c r="G41" s="20">
        <f t="shared" si="2"/>
        <v>654689.7290199995</v>
      </c>
      <c r="H41" s="32">
        <f t="shared" si="3"/>
        <v>111.9917529408248</v>
      </c>
    </row>
    <row r="42" spans="1:8" s="21" customFormat="1">
      <c r="A42" s="22" t="s">
        <v>54</v>
      </c>
      <c r="B42" s="23" t="s">
        <v>55</v>
      </c>
      <c r="C42" s="24">
        <v>3341508.6269999999</v>
      </c>
      <c r="D42" s="24">
        <v>1856080.1277000001</v>
      </c>
      <c r="E42" s="33">
        <f t="shared" si="1"/>
        <v>55.546171950673227</v>
      </c>
      <c r="F42" s="24">
        <v>1500875.4</v>
      </c>
      <c r="G42" s="24">
        <f t="shared" si="2"/>
        <v>355204.72770000016</v>
      </c>
      <c r="H42" s="33">
        <f t="shared" si="3"/>
        <v>123.66650340861074</v>
      </c>
    </row>
    <row r="43" spans="1:8" s="21" customFormat="1">
      <c r="A43" s="22" t="s">
        <v>56</v>
      </c>
      <c r="B43" s="23" t="s">
        <v>57</v>
      </c>
      <c r="C43" s="24">
        <v>6373815.8219999997</v>
      </c>
      <c r="D43" s="24">
        <v>3307959.5526299998</v>
      </c>
      <c r="E43" s="33">
        <f t="shared" si="1"/>
        <v>51.899202063733554</v>
      </c>
      <c r="F43" s="24">
        <v>3166370.17</v>
      </c>
      <c r="G43" s="24">
        <f t="shared" si="2"/>
        <v>141589.38262999989</v>
      </c>
      <c r="H43" s="33">
        <f t="shared" si="3"/>
        <v>104.47166234609897</v>
      </c>
    </row>
    <row r="44" spans="1:8" s="21" customFormat="1">
      <c r="A44" s="22" t="s">
        <v>58</v>
      </c>
      <c r="B44" s="23" t="s">
        <v>59</v>
      </c>
      <c r="C44" s="24">
        <v>67346</v>
      </c>
      <c r="D44" s="24">
        <v>40563.9</v>
      </c>
      <c r="E44" s="33">
        <f t="shared" si="1"/>
        <v>60.232085053306804</v>
      </c>
      <c r="F44" s="24">
        <v>0</v>
      </c>
      <c r="G44" s="24">
        <f t="shared" si="2"/>
        <v>40563.9</v>
      </c>
      <c r="H44" s="33" t="s">
        <v>148</v>
      </c>
    </row>
    <row r="45" spans="1:8" s="21" customFormat="1">
      <c r="A45" s="22" t="s">
        <v>60</v>
      </c>
      <c r="B45" s="23" t="s">
        <v>61</v>
      </c>
      <c r="C45" s="24">
        <v>1503978</v>
      </c>
      <c r="D45" s="24">
        <v>753591.22835999995</v>
      </c>
      <c r="E45" s="33">
        <f t="shared" si="1"/>
        <v>50.106532699281502</v>
      </c>
      <c r="F45" s="24">
        <v>621224.21</v>
      </c>
      <c r="G45" s="24">
        <f t="shared" si="2"/>
        <v>132367.01835999999</v>
      </c>
      <c r="H45" s="33">
        <f t="shared" si="3"/>
        <v>121.30744684918187</v>
      </c>
    </row>
    <row r="46" spans="1:8" s="21" customFormat="1">
      <c r="A46" s="22" t="s">
        <v>62</v>
      </c>
      <c r="B46" s="23" t="s">
        <v>63</v>
      </c>
      <c r="C46" s="24">
        <v>69325.5</v>
      </c>
      <c r="D46" s="24">
        <v>42514.118000000002</v>
      </c>
      <c r="E46" s="33">
        <f t="shared" si="1"/>
        <v>61.325368010328098</v>
      </c>
      <c r="F46" s="24">
        <v>37191.089999999997</v>
      </c>
      <c r="G46" s="24">
        <f t="shared" si="2"/>
        <v>5323.0280000000057</v>
      </c>
      <c r="H46" s="33">
        <f t="shared" si="3"/>
        <v>114.31264316264999</v>
      </c>
    </row>
    <row r="47" spans="1:8" s="21" customFormat="1">
      <c r="A47" s="22" t="s">
        <v>64</v>
      </c>
      <c r="B47" s="23" t="s">
        <v>65</v>
      </c>
      <c r="C47" s="24">
        <v>57437.5</v>
      </c>
      <c r="D47" s="24">
        <v>25993.56738</v>
      </c>
      <c r="E47" s="33">
        <f t="shared" si="1"/>
        <v>45.255394785636561</v>
      </c>
      <c r="F47" s="24">
        <v>23963.35</v>
      </c>
      <c r="G47" s="24">
        <f t="shared" si="2"/>
        <v>2030.2173800000019</v>
      </c>
      <c r="H47" s="33">
        <f t="shared" si="3"/>
        <v>108.47217680332675</v>
      </c>
    </row>
    <row r="48" spans="1:8" s="21" customFormat="1">
      <c r="A48" s="22" t="s">
        <v>66</v>
      </c>
      <c r="B48" s="23" t="s">
        <v>67</v>
      </c>
      <c r="C48" s="24">
        <v>66949.92439</v>
      </c>
      <c r="D48" s="24">
        <v>22410.451809999999</v>
      </c>
      <c r="E48" s="33">
        <f t="shared" si="1"/>
        <v>33.473453501535758</v>
      </c>
      <c r="F48" s="24">
        <v>22029.759999999998</v>
      </c>
      <c r="G48" s="24">
        <f t="shared" si="2"/>
        <v>380.69181000000026</v>
      </c>
      <c r="H48" s="33">
        <f t="shared" si="3"/>
        <v>101.72807969764537</v>
      </c>
    </row>
    <row r="49" spans="1:8" s="21" customFormat="1">
      <c r="A49" s="22" t="s">
        <v>68</v>
      </c>
      <c r="B49" s="23" t="s">
        <v>69</v>
      </c>
      <c r="C49" s="24">
        <v>31363.7</v>
      </c>
      <c r="D49" s="24">
        <v>13992</v>
      </c>
      <c r="E49" s="33">
        <f t="shared" si="1"/>
        <v>44.612083395772814</v>
      </c>
      <c r="F49" s="24">
        <v>13033.7</v>
      </c>
      <c r="G49" s="24">
        <f t="shared" si="2"/>
        <v>958.29999999999927</v>
      </c>
      <c r="H49" s="33">
        <f t="shared" si="3"/>
        <v>107.35247857477155</v>
      </c>
    </row>
    <row r="50" spans="1:8" s="21" customFormat="1">
      <c r="A50" s="22" t="s">
        <v>70</v>
      </c>
      <c r="B50" s="23" t="s">
        <v>71</v>
      </c>
      <c r="C50" s="24">
        <v>178197.7</v>
      </c>
      <c r="D50" s="24">
        <v>51084.593139999997</v>
      </c>
      <c r="E50" s="33">
        <f t="shared" si="1"/>
        <v>28.66736952272672</v>
      </c>
      <c r="F50" s="24">
        <v>74812.13</v>
      </c>
      <c r="G50" s="24">
        <f t="shared" si="2"/>
        <v>-23727.536860000007</v>
      </c>
      <c r="H50" s="33">
        <f t="shared" si="3"/>
        <v>68.283837313547949</v>
      </c>
    </row>
    <row r="51" spans="1:8" s="21" customFormat="1">
      <c r="A51" s="18" t="s">
        <v>133</v>
      </c>
      <c r="B51" s="25" t="s">
        <v>134</v>
      </c>
      <c r="C51" s="20">
        <f>SUM(C52:C53)</f>
        <v>993953.10159999994</v>
      </c>
      <c r="D51" s="20">
        <f t="shared" ref="D51" si="10">SUM(D52:D53)</f>
        <v>272355.29070999997</v>
      </c>
      <c r="E51" s="32">
        <f t="shared" si="1"/>
        <v>27.401221473284849</v>
      </c>
      <c r="F51" s="20">
        <v>221320.68000000002</v>
      </c>
      <c r="G51" s="20">
        <f t="shared" si="2"/>
        <v>51034.61070999995</v>
      </c>
      <c r="H51" s="32">
        <f t="shared" si="3"/>
        <v>123.05912430325081</v>
      </c>
    </row>
    <row r="52" spans="1:8" s="21" customFormat="1">
      <c r="A52" s="22" t="s">
        <v>72</v>
      </c>
      <c r="B52" s="23" t="s">
        <v>73</v>
      </c>
      <c r="C52" s="24">
        <v>935745.90159999998</v>
      </c>
      <c r="D52" s="24">
        <v>245458.64074</v>
      </c>
      <c r="E52" s="33">
        <f t="shared" si="1"/>
        <v>26.231334844245502</v>
      </c>
      <c r="F52" s="24">
        <v>195739.64</v>
      </c>
      <c r="G52" s="24">
        <f t="shared" si="2"/>
        <v>49719.000739999989</v>
      </c>
      <c r="H52" s="33">
        <f t="shared" si="3"/>
        <v>125.40057841119969</v>
      </c>
    </row>
    <row r="53" spans="1:8" s="21" customFormat="1">
      <c r="A53" s="22" t="s">
        <v>74</v>
      </c>
      <c r="B53" s="23" t="s">
        <v>75</v>
      </c>
      <c r="C53" s="24">
        <v>58207.199999999997</v>
      </c>
      <c r="D53" s="24">
        <v>26896.649969999999</v>
      </c>
      <c r="E53" s="33">
        <f t="shared" si="1"/>
        <v>46.208458695831446</v>
      </c>
      <c r="F53" s="24">
        <v>25581.040000000001</v>
      </c>
      <c r="G53" s="24">
        <f t="shared" si="2"/>
        <v>1315.6099699999977</v>
      </c>
      <c r="H53" s="33">
        <f t="shared" si="3"/>
        <v>105.14291041333736</v>
      </c>
    </row>
    <row r="54" spans="1:8" s="21" customFormat="1">
      <c r="A54" s="18" t="s">
        <v>135</v>
      </c>
      <c r="B54" s="25" t="s">
        <v>136</v>
      </c>
      <c r="C54" s="20">
        <f>SUM(C55:C61)</f>
        <v>2096001.8999999997</v>
      </c>
      <c r="D54" s="20">
        <f t="shared" ref="D54" si="11">SUM(D55:D61)</f>
        <v>926280.46684999997</v>
      </c>
      <c r="E54" s="32">
        <f t="shared" si="1"/>
        <v>44.192730304776923</v>
      </c>
      <c r="F54" s="20">
        <v>3548016.5</v>
      </c>
      <c r="G54" s="20">
        <f t="shared" si="2"/>
        <v>-2621736.03315</v>
      </c>
      <c r="H54" s="32">
        <f t="shared" si="3"/>
        <v>26.106994340358902</v>
      </c>
    </row>
    <row r="55" spans="1:8" s="21" customFormat="1">
      <c r="A55" s="22" t="s">
        <v>76</v>
      </c>
      <c r="B55" s="23" t="s">
        <v>77</v>
      </c>
      <c r="C55" s="24">
        <v>1174397.3999999999</v>
      </c>
      <c r="D55" s="24">
        <v>506834.42164999997</v>
      </c>
      <c r="E55" s="33">
        <f t="shared" si="1"/>
        <v>43.156977497565983</v>
      </c>
      <c r="F55" s="24">
        <v>810171.47</v>
      </c>
      <c r="G55" s="24">
        <f t="shared" si="2"/>
        <v>-303337.04835</v>
      </c>
      <c r="H55" s="33">
        <f t="shared" si="3"/>
        <v>62.558907640872619</v>
      </c>
    </row>
    <row r="56" spans="1:8" s="21" customFormat="1">
      <c r="A56" s="22" t="s">
        <v>78</v>
      </c>
      <c r="B56" s="23" t="s">
        <v>79</v>
      </c>
      <c r="C56" s="24">
        <v>338775.45699999999</v>
      </c>
      <c r="D56" s="24">
        <v>161222.19283000001</v>
      </c>
      <c r="E56" s="33">
        <f t="shared" si="1"/>
        <v>47.589690899597848</v>
      </c>
      <c r="F56" s="24">
        <v>132231.41</v>
      </c>
      <c r="G56" s="24">
        <f t="shared" si="2"/>
        <v>28990.782830000011</v>
      </c>
      <c r="H56" s="33">
        <f t="shared" si="3"/>
        <v>121.92427867932439</v>
      </c>
    </row>
    <row r="57" spans="1:8" s="21" customFormat="1">
      <c r="A57" s="22" t="s">
        <v>80</v>
      </c>
      <c r="B57" s="23" t="s">
        <v>81</v>
      </c>
      <c r="C57" s="24">
        <v>18987.2</v>
      </c>
      <c r="D57" s="24">
        <v>9298.7774800000007</v>
      </c>
      <c r="E57" s="33">
        <f t="shared" si="1"/>
        <v>48.973927066655435</v>
      </c>
      <c r="F57" s="24">
        <v>12544.03</v>
      </c>
      <c r="G57" s="24">
        <f t="shared" si="2"/>
        <v>-3245.25252</v>
      </c>
      <c r="H57" s="33">
        <f t="shared" si="3"/>
        <v>74.129107471841181</v>
      </c>
    </row>
    <row r="58" spans="1:8" s="21" customFormat="1">
      <c r="A58" s="22" t="s">
        <v>82</v>
      </c>
      <c r="B58" s="23" t="s">
        <v>83</v>
      </c>
      <c r="C58" s="24">
        <v>18901.7</v>
      </c>
      <c r="D58" s="24">
        <v>8970.5</v>
      </c>
      <c r="E58" s="33">
        <f t="shared" si="1"/>
        <v>47.458694191527748</v>
      </c>
      <c r="F58" s="24">
        <v>8086.58</v>
      </c>
      <c r="G58" s="24">
        <f t="shared" si="2"/>
        <v>883.92000000000007</v>
      </c>
      <c r="H58" s="33">
        <f t="shared" si="3"/>
        <v>110.93070247249146</v>
      </c>
    </row>
    <row r="59" spans="1:8" s="21" customFormat="1">
      <c r="A59" s="22" t="s">
        <v>84</v>
      </c>
      <c r="B59" s="23" t="s">
        <v>85</v>
      </c>
      <c r="C59" s="24">
        <v>106168.9</v>
      </c>
      <c r="D59" s="24">
        <v>47278.448400000001</v>
      </c>
      <c r="E59" s="33">
        <f t="shared" si="1"/>
        <v>44.531353720345599</v>
      </c>
      <c r="F59" s="24">
        <v>40804.120000000003</v>
      </c>
      <c r="G59" s="24">
        <f t="shared" si="2"/>
        <v>6474.3283999999985</v>
      </c>
      <c r="H59" s="33">
        <f t="shared" si="3"/>
        <v>115.86684972007728</v>
      </c>
    </row>
    <row r="60" spans="1:8" s="21" customFormat="1" ht="25.5">
      <c r="A60" s="22" t="s">
        <v>86</v>
      </c>
      <c r="B60" s="23" t="s">
        <v>87</v>
      </c>
      <c r="C60" s="24">
        <v>55245.2</v>
      </c>
      <c r="D60" s="24">
        <v>26119.5</v>
      </c>
      <c r="E60" s="33">
        <f t="shared" si="1"/>
        <v>47.279220638173094</v>
      </c>
      <c r="F60" s="24">
        <v>21370.22</v>
      </c>
      <c r="G60" s="24">
        <f t="shared" si="2"/>
        <v>4749.2799999999988</v>
      </c>
      <c r="H60" s="33">
        <f t="shared" si="3"/>
        <v>122.22382361997208</v>
      </c>
    </row>
    <row r="61" spans="1:8" s="21" customFormat="1">
      <c r="A61" s="22" t="s">
        <v>88</v>
      </c>
      <c r="B61" s="23" t="s">
        <v>89</v>
      </c>
      <c r="C61" s="24">
        <v>383526.04300000001</v>
      </c>
      <c r="D61" s="24">
        <v>166556.62649</v>
      </c>
      <c r="E61" s="33">
        <f t="shared" si="1"/>
        <v>43.42772271399572</v>
      </c>
      <c r="F61" s="24">
        <v>2522808.67</v>
      </c>
      <c r="G61" s="24">
        <f t="shared" si="2"/>
        <v>-2356252.0435099998</v>
      </c>
      <c r="H61" s="33">
        <f t="shared" si="3"/>
        <v>6.6020316352408921</v>
      </c>
    </row>
    <row r="62" spans="1:8" s="21" customFormat="1">
      <c r="A62" s="18" t="s">
        <v>137</v>
      </c>
      <c r="B62" s="25" t="s">
        <v>138</v>
      </c>
      <c r="C62" s="20">
        <f>SUM(C63:C67)</f>
        <v>12175396.748</v>
      </c>
      <c r="D62" s="20">
        <f t="shared" ref="D62" si="12">SUM(D63:D67)</f>
        <v>6109828.3635400003</v>
      </c>
      <c r="E62" s="32">
        <f t="shared" si="1"/>
        <v>50.181759904814896</v>
      </c>
      <c r="F62" s="20">
        <v>3855827.73</v>
      </c>
      <c r="G62" s="20">
        <f t="shared" si="2"/>
        <v>2254000.6335400003</v>
      </c>
      <c r="H62" s="32">
        <f t="shared" si="3"/>
        <v>158.45698489076429</v>
      </c>
    </row>
    <row r="63" spans="1:8" s="21" customFormat="1">
      <c r="A63" s="22" t="s">
        <v>90</v>
      </c>
      <c r="B63" s="23" t="s">
        <v>91</v>
      </c>
      <c r="C63" s="24">
        <v>50899.8</v>
      </c>
      <c r="D63" s="24">
        <v>18655.328880000001</v>
      </c>
      <c r="E63" s="33">
        <f t="shared" si="1"/>
        <v>36.651084837268513</v>
      </c>
      <c r="F63" s="24">
        <v>11556.07</v>
      </c>
      <c r="G63" s="24">
        <f t="shared" si="2"/>
        <v>7099.2588800000012</v>
      </c>
      <c r="H63" s="33">
        <f t="shared" si="3"/>
        <v>161.433159196855</v>
      </c>
    </row>
    <row r="64" spans="1:8" s="21" customFormat="1">
      <c r="A64" s="22" t="s">
        <v>92</v>
      </c>
      <c r="B64" s="23" t="s">
        <v>93</v>
      </c>
      <c r="C64" s="24">
        <v>814461.63</v>
      </c>
      <c r="D64" s="24">
        <v>363338.75216999999</v>
      </c>
      <c r="E64" s="33">
        <f t="shared" si="1"/>
        <v>44.610910911788437</v>
      </c>
      <c r="F64" s="24">
        <v>353242.35</v>
      </c>
      <c r="G64" s="24">
        <f t="shared" si="2"/>
        <v>10096.402170000016</v>
      </c>
      <c r="H64" s="33">
        <f t="shared" si="3"/>
        <v>102.85820830090164</v>
      </c>
    </row>
    <row r="65" spans="1:8" s="21" customFormat="1">
      <c r="A65" s="22" t="s">
        <v>94</v>
      </c>
      <c r="B65" s="23" t="s">
        <v>95</v>
      </c>
      <c r="C65" s="24">
        <v>10209385.638</v>
      </c>
      <c r="D65" s="24">
        <v>5205159.1287500001</v>
      </c>
      <c r="E65" s="33">
        <f t="shared" si="1"/>
        <v>50.984058329387203</v>
      </c>
      <c r="F65" s="24">
        <v>2933530.66</v>
      </c>
      <c r="G65" s="24">
        <f t="shared" si="2"/>
        <v>2271628.46875</v>
      </c>
      <c r="H65" s="33">
        <f t="shared" si="3"/>
        <v>177.43667041645986</v>
      </c>
    </row>
    <row r="66" spans="1:8" s="21" customFormat="1">
      <c r="A66" s="22" t="s">
        <v>96</v>
      </c>
      <c r="B66" s="23" t="s">
        <v>97</v>
      </c>
      <c r="C66" s="24">
        <v>1055386.3999999999</v>
      </c>
      <c r="D66" s="24">
        <v>503519.27179999999</v>
      </c>
      <c r="E66" s="33">
        <f t="shared" si="1"/>
        <v>47.709471317803605</v>
      </c>
      <c r="F66" s="24">
        <v>538224.79</v>
      </c>
      <c r="G66" s="24">
        <f t="shared" si="2"/>
        <v>-34705.51820000005</v>
      </c>
      <c r="H66" s="33">
        <f t="shared" si="3"/>
        <v>93.551854384113369</v>
      </c>
    </row>
    <row r="67" spans="1:8" s="21" customFormat="1">
      <c r="A67" s="22" t="s">
        <v>98</v>
      </c>
      <c r="B67" s="23" t="s">
        <v>99</v>
      </c>
      <c r="C67" s="24">
        <v>45263.28</v>
      </c>
      <c r="D67" s="24">
        <v>19155.881939999999</v>
      </c>
      <c r="E67" s="33">
        <f t="shared" si="1"/>
        <v>42.321020350270686</v>
      </c>
      <c r="F67" s="24">
        <v>19273.86</v>
      </c>
      <c r="G67" s="24">
        <f t="shared" si="2"/>
        <v>-117.97806000000128</v>
      </c>
      <c r="H67" s="33">
        <f t="shared" si="3"/>
        <v>99.387885664833092</v>
      </c>
    </row>
    <row r="68" spans="1:8" s="21" customFormat="1">
      <c r="A68" s="18" t="s">
        <v>139</v>
      </c>
      <c r="B68" s="25" t="s">
        <v>140</v>
      </c>
      <c r="C68" s="20">
        <f>SUM(C69:C71)</f>
        <v>1003926.7767200001</v>
      </c>
      <c r="D68" s="20">
        <f t="shared" ref="D68" si="13">SUM(D69:D71)</f>
        <v>205574.80263999998</v>
      </c>
      <c r="E68" s="32">
        <f t="shared" si="1"/>
        <v>20.477071376823709</v>
      </c>
      <c r="F68" s="20">
        <v>183827.55000000002</v>
      </c>
      <c r="G68" s="20">
        <f t="shared" si="2"/>
        <v>21747.252639999962</v>
      </c>
      <c r="H68" s="32">
        <f t="shared" si="3"/>
        <v>111.83024668500448</v>
      </c>
    </row>
    <row r="69" spans="1:8" s="21" customFormat="1">
      <c r="A69" s="22" t="s">
        <v>100</v>
      </c>
      <c r="B69" s="23" t="s">
        <v>101</v>
      </c>
      <c r="C69" s="24">
        <v>642007.52653999999</v>
      </c>
      <c r="D69" s="24">
        <v>51428.043769999997</v>
      </c>
      <c r="E69" s="33">
        <f t="shared" si="1"/>
        <v>8.0105048062541364</v>
      </c>
      <c r="F69" s="24">
        <v>93226.87</v>
      </c>
      <c r="G69" s="24">
        <f t="shared" si="2"/>
        <v>-41798.826229999999</v>
      </c>
      <c r="H69" s="33">
        <f t="shared" si="3"/>
        <v>55.164400317204688</v>
      </c>
    </row>
    <row r="70" spans="1:8" s="21" customFormat="1">
      <c r="A70" s="22" t="s">
        <v>102</v>
      </c>
      <c r="B70" s="23" t="s">
        <v>103</v>
      </c>
      <c r="C70" s="24">
        <v>337337.35018000001</v>
      </c>
      <c r="D70" s="24">
        <v>142503.18031</v>
      </c>
      <c r="E70" s="33">
        <f t="shared" si="1"/>
        <v>42.24352276258815</v>
      </c>
      <c r="F70" s="24">
        <v>85073.45</v>
      </c>
      <c r="G70" s="24">
        <f t="shared" si="2"/>
        <v>57429.730309999999</v>
      </c>
      <c r="H70" s="33">
        <f t="shared" si="3"/>
        <v>167.50605542622287</v>
      </c>
    </row>
    <row r="71" spans="1:8" s="21" customFormat="1">
      <c r="A71" s="22" t="s">
        <v>104</v>
      </c>
      <c r="B71" s="23" t="s">
        <v>105</v>
      </c>
      <c r="C71" s="24">
        <v>24581.9</v>
      </c>
      <c r="D71" s="24">
        <v>11643.57856</v>
      </c>
      <c r="E71" s="33">
        <f t="shared" si="1"/>
        <v>47.366471102721917</v>
      </c>
      <c r="F71" s="24">
        <v>5527.23</v>
      </c>
      <c r="G71" s="24">
        <f t="shared" si="2"/>
        <v>6116.3485600000004</v>
      </c>
      <c r="H71" s="33">
        <f t="shared" si="3"/>
        <v>210.65847739283515</v>
      </c>
    </row>
    <row r="72" spans="1:8" s="21" customFormat="1">
      <c r="A72" s="18" t="s">
        <v>141</v>
      </c>
      <c r="B72" s="25" t="s">
        <v>142</v>
      </c>
      <c r="C72" s="20">
        <f>SUM(C73:C74)</f>
        <v>104132.9016</v>
      </c>
      <c r="D72" s="20">
        <f t="shared" ref="D72" si="14">SUM(D73:D74)</f>
        <v>44100.398679999998</v>
      </c>
      <c r="E72" s="32">
        <f t="shared" si="1"/>
        <v>42.350110294055227</v>
      </c>
      <c r="F72" s="20">
        <v>44042.61</v>
      </c>
      <c r="G72" s="20">
        <f t="shared" si="2"/>
        <v>57.788679999997839</v>
      </c>
      <c r="H72" s="32">
        <f t="shared" si="3"/>
        <v>100.13121084331742</v>
      </c>
    </row>
    <row r="73" spans="1:8" s="21" customFormat="1">
      <c r="A73" s="22" t="s">
        <v>106</v>
      </c>
      <c r="B73" s="23" t="s">
        <v>107</v>
      </c>
      <c r="C73" s="24">
        <v>33539.2016</v>
      </c>
      <c r="D73" s="24">
        <v>13463.016680000001</v>
      </c>
      <c r="E73" s="33">
        <f t="shared" si="1"/>
        <v>40.14113645448257</v>
      </c>
      <c r="F73" s="24">
        <v>11964.93</v>
      </c>
      <c r="G73" s="24">
        <f t="shared" si="2"/>
        <v>1498.0866800000003</v>
      </c>
      <c r="H73" s="33">
        <f t="shared" si="3"/>
        <v>112.520647258279</v>
      </c>
    </row>
    <row r="74" spans="1:8" s="21" customFormat="1">
      <c r="A74" s="22" t="s">
        <v>108</v>
      </c>
      <c r="B74" s="23" t="s">
        <v>109</v>
      </c>
      <c r="C74" s="24">
        <v>70593.7</v>
      </c>
      <c r="D74" s="24">
        <v>30637.382000000001</v>
      </c>
      <c r="E74" s="33">
        <f t="shared" ref="E74:E81" si="15">D74/C74*100</f>
        <v>43.399597981122966</v>
      </c>
      <c r="F74" s="24">
        <v>32077.68</v>
      </c>
      <c r="G74" s="24">
        <f t="shared" ref="G74:G81" si="16">D74-F74</f>
        <v>-1440.2979999999989</v>
      </c>
      <c r="H74" s="33">
        <f t="shared" ref="H74:H81" si="17">D74/F74*100</f>
        <v>95.509968301947026</v>
      </c>
    </row>
    <row r="75" spans="1:8" s="21" customFormat="1">
      <c r="A75" s="18" t="s">
        <v>143</v>
      </c>
      <c r="B75" s="25" t="s">
        <v>144</v>
      </c>
      <c r="C75" s="20">
        <f>C76</f>
        <v>464000</v>
      </c>
      <c r="D75" s="20">
        <f t="shared" ref="D75" si="18">D76</f>
        <v>66063.852159999995</v>
      </c>
      <c r="E75" s="32">
        <f t="shared" si="15"/>
        <v>14.237899172413792</v>
      </c>
      <c r="F75" s="20">
        <v>105466.83</v>
      </c>
      <c r="G75" s="20">
        <f t="shared" si="16"/>
        <v>-39402.977840000007</v>
      </c>
      <c r="H75" s="32">
        <f t="shared" si="17"/>
        <v>62.639459401595744</v>
      </c>
    </row>
    <row r="76" spans="1:8" s="21" customFormat="1">
      <c r="A76" s="22" t="s">
        <v>110</v>
      </c>
      <c r="B76" s="23" t="s">
        <v>111</v>
      </c>
      <c r="C76" s="24">
        <v>464000</v>
      </c>
      <c r="D76" s="24">
        <v>66063.852159999995</v>
      </c>
      <c r="E76" s="33">
        <f t="shared" si="15"/>
        <v>14.237899172413792</v>
      </c>
      <c r="F76" s="24">
        <v>105466.83</v>
      </c>
      <c r="G76" s="24">
        <f t="shared" si="16"/>
        <v>-39402.977840000007</v>
      </c>
      <c r="H76" s="33">
        <f t="shared" si="17"/>
        <v>62.639459401595744</v>
      </c>
    </row>
    <row r="77" spans="1:8" s="21" customFormat="1" ht="25.5">
      <c r="A77" s="18" t="s">
        <v>145</v>
      </c>
      <c r="B77" s="25" t="s">
        <v>146</v>
      </c>
      <c r="C77" s="20">
        <f>SUM(C78:C80)</f>
        <v>1122451.5</v>
      </c>
      <c r="D77" s="20">
        <f t="shared" ref="D77" si="19">SUM(D78:D80)</f>
        <v>599235.15599999996</v>
      </c>
      <c r="E77" s="32">
        <f t="shared" si="15"/>
        <v>53.386284930796556</v>
      </c>
      <c r="F77" s="20">
        <v>501449</v>
      </c>
      <c r="G77" s="20">
        <f t="shared" si="16"/>
        <v>97786.155999999959</v>
      </c>
      <c r="H77" s="32">
        <f t="shared" si="17"/>
        <v>119.50071811889144</v>
      </c>
    </row>
    <row r="78" spans="1:8" s="21" customFormat="1" ht="25.5">
      <c r="A78" s="22" t="s">
        <v>112</v>
      </c>
      <c r="B78" s="23" t="s">
        <v>113</v>
      </c>
      <c r="C78" s="24">
        <v>159129.4</v>
      </c>
      <c r="D78" s="24">
        <v>92570.2</v>
      </c>
      <c r="E78" s="33">
        <f t="shared" si="15"/>
        <v>58.172908337491378</v>
      </c>
      <c r="F78" s="24">
        <v>77268.800000000003</v>
      </c>
      <c r="G78" s="24">
        <f t="shared" si="16"/>
        <v>15301.399999999994</v>
      </c>
      <c r="H78" s="33">
        <f t="shared" si="17"/>
        <v>119.80281821381979</v>
      </c>
    </row>
    <row r="79" spans="1:8" s="21" customFormat="1">
      <c r="A79" s="22" t="s">
        <v>114</v>
      </c>
      <c r="B79" s="23" t="s">
        <v>115</v>
      </c>
      <c r="C79" s="24">
        <v>441634</v>
      </c>
      <c r="D79" s="24">
        <v>261546.5</v>
      </c>
      <c r="E79" s="33">
        <f t="shared" si="15"/>
        <v>59.222455698610169</v>
      </c>
      <c r="F79" s="24">
        <v>210979.4</v>
      </c>
      <c r="G79" s="24">
        <f t="shared" si="16"/>
        <v>50567.100000000006</v>
      </c>
      <c r="H79" s="33">
        <f t="shared" si="17"/>
        <v>123.96779022027744</v>
      </c>
    </row>
    <row r="80" spans="1:8" s="21" customFormat="1">
      <c r="A80" s="22" t="s">
        <v>116</v>
      </c>
      <c r="B80" s="23" t="s">
        <v>117</v>
      </c>
      <c r="C80" s="24">
        <v>521688.1</v>
      </c>
      <c r="D80" s="24">
        <v>245118.45600000001</v>
      </c>
      <c r="E80" s="33">
        <f t="shared" si="15"/>
        <v>46.98563298645302</v>
      </c>
      <c r="F80" s="24">
        <v>213200.8</v>
      </c>
      <c r="G80" s="24">
        <f t="shared" si="16"/>
        <v>31917.656000000017</v>
      </c>
      <c r="H80" s="33">
        <f t="shared" si="17"/>
        <v>114.97070179849231</v>
      </c>
    </row>
    <row r="81" spans="1:8" s="21" customFormat="1" ht="12.75" customHeight="1">
      <c r="A81" s="26" t="s">
        <v>118</v>
      </c>
      <c r="B81" s="27"/>
      <c r="C81" s="28">
        <v>43435627.626230001</v>
      </c>
      <c r="D81" s="28">
        <v>18916983.192450002</v>
      </c>
      <c r="E81" s="34">
        <f t="shared" si="15"/>
        <v>43.55176666314906</v>
      </c>
      <c r="F81" s="28">
        <v>17121477.629999999</v>
      </c>
      <c r="G81" s="28">
        <f t="shared" si="16"/>
        <v>1795505.5624500029</v>
      </c>
      <c r="H81" s="34">
        <f t="shared" si="17"/>
        <v>110.48686101311691</v>
      </c>
    </row>
    <row r="82" spans="1:8" ht="12.75" customHeight="1">
      <c r="A82" s="2"/>
      <c r="B82" s="2"/>
      <c r="C82" s="2"/>
      <c r="D82" s="2"/>
      <c r="E82" s="35"/>
      <c r="F82" s="2"/>
      <c r="G82" s="2"/>
    </row>
  </sheetData>
  <mergeCells count="12">
    <mergeCell ref="H6:H7"/>
    <mergeCell ref="A81:B81"/>
    <mergeCell ref="D6:D7"/>
    <mergeCell ref="C6:C7"/>
    <mergeCell ref="A1:H3"/>
    <mergeCell ref="A6:A7"/>
    <mergeCell ref="B6:B7"/>
    <mergeCell ref="A4:D4"/>
    <mergeCell ref="A5:H5"/>
    <mergeCell ref="E6:E7"/>
    <mergeCell ref="F6:F7"/>
    <mergeCell ref="G6:G7"/>
  </mergeCells>
  <pageMargins left="0.59027779999999996" right="0.59027779999999996" top="0.59027779999999996" bottom="0.59027779999999996" header="0.39374999999999999" footer="0.39374999999999999"/>
  <pageSetup paperSize="9" scale="73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1550AC93-FE64-4A2C-BBA8-C3074819675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полугодие 2017</vt:lpstr>
      <vt:lpstr>'1 полугодие 2017'!Заголовки_для_печати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Крикина Ольга Лазеревна</dc:creator>
  <cp:lastModifiedBy>Смирнов Игорь Николаевич</cp:lastModifiedBy>
  <cp:lastPrinted>2017-09-01T09:12:44Z</cp:lastPrinted>
  <dcterms:created xsi:type="dcterms:W3CDTF">2017-08-15T14:29:29Z</dcterms:created>
  <dcterms:modified xsi:type="dcterms:W3CDTF">2017-09-07T13:37:17Z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c:\tmp_ks\appdata_BudgetSmart2017mf\ReportManager\Аналитический отчет по исполнению бюджета с произвольной группировкой_3.xlsx</vt:lpwstr>
  </property>
  <property fmtid="{D5CDD505-2E9C-101B-9397-08002B2CF9AE}" pid="3" name="Report Name">
    <vt:lpwstr>c__tmp_ks_appdata_BudgetSmart2017mf_ReportManager_Аналитический отчет по исполнению бюджета с произвольной группировкой_3.xlsx</vt:lpwstr>
  </property>
</Properties>
</file>