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440" windowHeight="11040"/>
  </bookViews>
  <sheets>
    <sheet name="приложение " sheetId="1" r:id="rId1"/>
  </sheets>
  <definedNames>
    <definedName name="_xlnm.Print_Titles" localSheetId="0">'приложение '!$A:$A</definedName>
    <definedName name="_xlnm.Print_Area" localSheetId="0">'приложение '!$A$1:$JE$33</definedName>
  </definedNames>
  <calcPr calcId="145621"/>
</workbook>
</file>

<file path=xl/calcChain.xml><?xml version="1.0" encoding="utf-8"?>
<calcChain xmlns="http://schemas.openxmlformats.org/spreadsheetml/2006/main">
  <c r="IX33" i="1" l="1"/>
  <c r="IO33" i="1"/>
  <c r="IL33" i="1"/>
  <c r="IM33" i="1" s="1"/>
  <c r="IK33" i="1"/>
  <c r="IC33" i="1"/>
  <c r="HZ33" i="1"/>
  <c r="IA33" i="1" s="1"/>
  <c r="HY33" i="1"/>
  <c r="HV33" i="1"/>
  <c r="HR33" i="1"/>
  <c r="HQ33" i="1"/>
  <c r="HN33" i="1"/>
  <c r="HO33" i="1" s="1"/>
  <c r="HM33" i="1"/>
  <c r="HJ33" i="1"/>
  <c r="HF33" i="1"/>
  <c r="HE33" i="1"/>
  <c r="HA33" i="1"/>
  <c r="GX33" i="1"/>
  <c r="GS33" i="1"/>
  <c r="GO33" i="1"/>
  <c r="GL33" i="1"/>
  <c r="GG33" i="1"/>
  <c r="GD33" i="1"/>
  <c r="GE33" i="1" s="1"/>
  <c r="GC33" i="1"/>
  <c r="FZ33" i="1"/>
  <c r="FU33" i="1"/>
  <c r="FT33" i="1"/>
  <c r="FM33" i="1"/>
  <c r="FL33" i="1"/>
  <c r="FI33" i="1"/>
  <c r="FJ33" i="1" s="1"/>
  <c r="FH33" i="1"/>
  <c r="EW33" i="1"/>
  <c r="EX33" i="1" s="1"/>
  <c r="EK33" i="1"/>
  <c r="EG33" i="1"/>
  <c r="DY33" i="1"/>
  <c r="DO33" i="1"/>
  <c r="DJ33" i="1"/>
  <c r="CZ33" i="1"/>
  <c r="CU33" i="1"/>
  <c r="CV33" i="1" s="1"/>
  <c r="CQ33" i="1"/>
  <c r="CL33" i="1"/>
  <c r="CF33" i="1"/>
  <c r="BZ33" i="1"/>
  <c r="BP33" i="1"/>
  <c r="BL33" i="1"/>
  <c r="BH33" i="1"/>
  <c r="BI33" i="1" s="1"/>
  <c r="BD33" i="1"/>
  <c r="AY33" i="1"/>
  <c r="AS33" i="1"/>
  <c r="AM33" i="1"/>
  <c r="AA33" i="1"/>
  <c r="W33" i="1"/>
  <c r="O33" i="1"/>
  <c r="G33" i="1"/>
  <c r="C33" i="1"/>
  <c r="JB32" i="1"/>
  <c r="IZ32" i="1"/>
  <c r="FW32" i="1"/>
  <c r="FY32" i="1" s="1"/>
  <c r="IY31" i="1"/>
  <c r="IY33" i="1" s="1"/>
  <c r="IX31" i="1"/>
  <c r="IW31" i="1"/>
  <c r="IW33" i="1" s="1"/>
  <c r="IU31" i="1"/>
  <c r="IT31" i="1"/>
  <c r="IT33" i="1" s="1"/>
  <c r="IR31" i="1"/>
  <c r="IQ31" i="1"/>
  <c r="IQ33" i="1" s="1"/>
  <c r="IP31" i="1"/>
  <c r="IO31" i="1"/>
  <c r="IN31" i="1"/>
  <c r="IN33" i="1" s="1"/>
  <c r="IP33" i="1" s="1"/>
  <c r="IL31" i="1"/>
  <c r="IK31" i="1"/>
  <c r="IF31" i="1"/>
  <c r="IF33" i="1" s="1"/>
  <c r="IG33" i="1" s="1"/>
  <c r="IE31" i="1"/>
  <c r="IE33" i="1" s="1"/>
  <c r="ID31" i="1"/>
  <c r="IC31" i="1"/>
  <c r="IB31" i="1"/>
  <c r="IB33" i="1" s="1"/>
  <c r="ID33" i="1" s="1"/>
  <c r="HZ31" i="1"/>
  <c r="IA31" i="1" s="1"/>
  <c r="HY31" i="1"/>
  <c r="HW31" i="1"/>
  <c r="HV31" i="1"/>
  <c r="HT31" i="1"/>
  <c r="HT33" i="1" s="1"/>
  <c r="HU33" i="1" s="1"/>
  <c r="HS31" i="1"/>
  <c r="HS33" i="1" s="1"/>
  <c r="HR31" i="1"/>
  <c r="HQ31" i="1"/>
  <c r="HP31" i="1"/>
  <c r="HP33" i="1" s="1"/>
  <c r="HN31" i="1"/>
  <c r="HO31" i="1" s="1"/>
  <c r="HM31" i="1"/>
  <c r="HK31" i="1"/>
  <c r="HJ31" i="1"/>
  <c r="HH31" i="1"/>
  <c r="HH33" i="1" s="1"/>
  <c r="HI33" i="1" s="1"/>
  <c r="HG31" i="1"/>
  <c r="HG33" i="1" s="1"/>
  <c r="HF31" i="1"/>
  <c r="HE31" i="1"/>
  <c r="HD31" i="1"/>
  <c r="HD33" i="1" s="1"/>
  <c r="HB31" i="1"/>
  <c r="HC31" i="1" s="1"/>
  <c r="HA31" i="1"/>
  <c r="GY31" i="1"/>
  <c r="GX31" i="1"/>
  <c r="GV31" i="1"/>
  <c r="GV33" i="1" s="1"/>
  <c r="GW33" i="1" s="1"/>
  <c r="GU31" i="1"/>
  <c r="GU33" i="1" s="1"/>
  <c r="GT31" i="1"/>
  <c r="GS31" i="1"/>
  <c r="GR31" i="1"/>
  <c r="GR33" i="1" s="1"/>
  <c r="GT33" i="1" s="1"/>
  <c r="GP31" i="1"/>
  <c r="GQ31" i="1" s="1"/>
  <c r="GO31" i="1"/>
  <c r="GM31" i="1"/>
  <c r="GL31" i="1"/>
  <c r="GJ31" i="1"/>
  <c r="GJ33" i="1" s="1"/>
  <c r="GK33" i="1" s="1"/>
  <c r="GI31" i="1"/>
  <c r="GI33" i="1" s="1"/>
  <c r="GH31" i="1"/>
  <c r="GG31" i="1"/>
  <c r="GF31" i="1"/>
  <c r="GF33" i="1" s="1"/>
  <c r="GH33" i="1" s="1"/>
  <c r="GD31" i="1"/>
  <c r="GE31" i="1" s="1"/>
  <c r="GC31" i="1"/>
  <c r="GA31" i="1"/>
  <c r="FZ31" i="1"/>
  <c r="FU31" i="1"/>
  <c r="FT31" i="1"/>
  <c r="FR31" i="1"/>
  <c r="FQ31" i="1"/>
  <c r="FQ33" i="1" s="1"/>
  <c r="FO31" i="1"/>
  <c r="FO33" i="1" s="1"/>
  <c r="FN31" i="1"/>
  <c r="FN33" i="1" s="1"/>
  <c r="FM31" i="1"/>
  <c r="FL31" i="1"/>
  <c r="FK31" i="1"/>
  <c r="FK33" i="1" s="1"/>
  <c r="FJ31" i="1"/>
  <c r="FI31" i="1"/>
  <c r="FH31" i="1"/>
  <c r="FF31" i="1"/>
  <c r="FE31" i="1"/>
  <c r="FE33" i="1" s="1"/>
  <c r="FC31" i="1"/>
  <c r="FC33" i="1" s="1"/>
  <c r="FB31" i="1"/>
  <c r="EZ31" i="1"/>
  <c r="EZ33" i="1" s="1"/>
  <c r="EY31" i="1"/>
  <c r="EY33" i="1" s="1"/>
  <c r="FA33" i="1" s="1"/>
  <c r="EW31" i="1"/>
  <c r="EV31" i="1"/>
  <c r="EV33" i="1" s="1"/>
  <c r="ET31" i="1"/>
  <c r="ET33" i="1" s="1"/>
  <c r="ES31" i="1"/>
  <c r="EU31" i="1" s="1"/>
  <c r="ER31" i="1"/>
  <c r="EQ31" i="1"/>
  <c r="EQ33" i="1" s="1"/>
  <c r="ER33" i="1" s="1"/>
  <c r="EP31" i="1"/>
  <c r="EP33" i="1" s="1"/>
  <c r="EO31" i="1"/>
  <c r="EN31" i="1"/>
  <c r="EN33" i="1" s="1"/>
  <c r="EO33" i="1" s="1"/>
  <c r="EM31" i="1"/>
  <c r="EM33" i="1" s="1"/>
  <c r="EK31" i="1"/>
  <c r="EJ31" i="1"/>
  <c r="EJ33" i="1" s="1"/>
  <c r="EH31" i="1"/>
  <c r="EG31" i="1"/>
  <c r="EF31" i="1"/>
  <c r="EE31" i="1"/>
  <c r="EE33" i="1" s="1"/>
  <c r="EF33" i="1" s="1"/>
  <c r="ED31" i="1"/>
  <c r="ED33" i="1" s="1"/>
  <c r="EC31" i="1"/>
  <c r="EB31" i="1"/>
  <c r="EB33" i="1" s="1"/>
  <c r="EA31" i="1"/>
  <c r="EA33" i="1" s="1"/>
  <c r="EC33" i="1" s="1"/>
  <c r="DY31" i="1"/>
  <c r="DX31" i="1"/>
  <c r="DX33" i="1" s="1"/>
  <c r="DV31" i="1"/>
  <c r="DV33" i="1" s="1"/>
  <c r="DU31" i="1"/>
  <c r="DU33" i="1" s="1"/>
  <c r="DS31" i="1"/>
  <c r="DR31" i="1"/>
  <c r="DR33" i="1" s="1"/>
  <c r="DP31" i="1"/>
  <c r="DP33" i="1" s="1"/>
  <c r="DO31" i="1"/>
  <c r="DN31" i="1"/>
  <c r="DM31" i="1"/>
  <c r="DM33" i="1" s="1"/>
  <c r="DN33" i="1" s="1"/>
  <c r="DL31" i="1"/>
  <c r="DL33" i="1" s="1"/>
  <c r="DJ31" i="1"/>
  <c r="DI31" i="1"/>
  <c r="DI33" i="1" s="1"/>
  <c r="DG31" i="1"/>
  <c r="DG33" i="1" s="1"/>
  <c r="DF31" i="1"/>
  <c r="DF33" i="1" s="1"/>
  <c r="DD31" i="1"/>
  <c r="DC31" i="1"/>
  <c r="DC33" i="1" s="1"/>
  <c r="DA31" i="1"/>
  <c r="DA33" i="1" s="1"/>
  <c r="CZ31" i="1"/>
  <c r="CX31" i="1"/>
  <c r="CX33" i="1" s="1"/>
  <c r="CW31" i="1"/>
  <c r="CW33" i="1" s="1"/>
  <c r="CU31" i="1"/>
  <c r="CV31" i="1" s="1"/>
  <c r="CT31" i="1"/>
  <c r="CT33" i="1" s="1"/>
  <c r="CR31" i="1"/>
  <c r="CS31" i="1" s="1"/>
  <c r="CQ31" i="1"/>
  <c r="CP31" i="1"/>
  <c r="CO31" i="1"/>
  <c r="CO33" i="1" s="1"/>
  <c r="CN31" i="1"/>
  <c r="CN33" i="1" s="1"/>
  <c r="CL31" i="1"/>
  <c r="CK31" i="1"/>
  <c r="CK33" i="1" s="1"/>
  <c r="CI31" i="1"/>
  <c r="CI33" i="1" s="1"/>
  <c r="CH31" i="1"/>
  <c r="CH33" i="1" s="1"/>
  <c r="CF31" i="1"/>
  <c r="CE31" i="1"/>
  <c r="CE33" i="1" s="1"/>
  <c r="CC31" i="1"/>
  <c r="CC33" i="1" s="1"/>
  <c r="CB31" i="1"/>
  <c r="CB33" i="1" s="1"/>
  <c r="BZ31" i="1"/>
  <c r="BY31" i="1"/>
  <c r="BY33" i="1" s="1"/>
  <c r="BW31" i="1"/>
  <c r="BW33" i="1" s="1"/>
  <c r="BV31" i="1"/>
  <c r="BV33" i="1" s="1"/>
  <c r="BT31" i="1"/>
  <c r="BS31" i="1"/>
  <c r="BS33" i="1" s="1"/>
  <c r="BQ31" i="1"/>
  <c r="BQ33" i="1" s="1"/>
  <c r="BP31" i="1"/>
  <c r="BO31" i="1"/>
  <c r="BO33" i="1" s="1"/>
  <c r="BN31" i="1"/>
  <c r="BN33" i="1" s="1"/>
  <c r="BM31" i="1"/>
  <c r="BM33" i="1" s="1"/>
  <c r="BL31" i="1"/>
  <c r="BK31" i="1"/>
  <c r="BK33" i="1" s="1"/>
  <c r="BJ31" i="1"/>
  <c r="BJ33" i="1" s="1"/>
  <c r="BH31" i="1"/>
  <c r="BI31" i="1" s="1"/>
  <c r="BG31" i="1"/>
  <c r="BG33" i="1" s="1"/>
  <c r="BE31" i="1"/>
  <c r="BE33" i="1" s="1"/>
  <c r="BF33" i="1" s="1"/>
  <c r="BD31" i="1"/>
  <c r="BF31" i="1" s="1"/>
  <c r="BC31" i="1"/>
  <c r="BB31" i="1"/>
  <c r="BB33" i="1" s="1"/>
  <c r="BA31" i="1"/>
  <c r="BA33" i="1" s="1"/>
  <c r="AY31" i="1"/>
  <c r="AX31" i="1"/>
  <c r="AX33" i="1" s="1"/>
  <c r="AV31" i="1"/>
  <c r="AV33" i="1" s="1"/>
  <c r="AU31" i="1"/>
  <c r="AU33" i="1" s="1"/>
  <c r="AS31" i="1"/>
  <c r="AR31" i="1"/>
  <c r="AR33" i="1" s="1"/>
  <c r="AP31" i="1"/>
  <c r="AP33" i="1" s="1"/>
  <c r="AO31" i="1"/>
  <c r="AO33" i="1" s="1"/>
  <c r="AM31" i="1"/>
  <c r="AL31" i="1"/>
  <c r="AL33" i="1" s="1"/>
  <c r="AJ31" i="1"/>
  <c r="AI31" i="1"/>
  <c r="AI33" i="1" s="1"/>
  <c r="AH31" i="1"/>
  <c r="AG31" i="1"/>
  <c r="AG33" i="1" s="1"/>
  <c r="AH33" i="1" s="1"/>
  <c r="AF31" i="1"/>
  <c r="AF33" i="1" s="1"/>
  <c r="AE31" i="1"/>
  <c r="AD31" i="1"/>
  <c r="AD33" i="1" s="1"/>
  <c r="AE33" i="1" s="1"/>
  <c r="AC31" i="1"/>
  <c r="AC33" i="1" s="1"/>
  <c r="AA31" i="1"/>
  <c r="Z31" i="1"/>
  <c r="Z33" i="1" s="1"/>
  <c r="X31" i="1"/>
  <c r="W31" i="1"/>
  <c r="V31" i="1"/>
  <c r="U31" i="1"/>
  <c r="U33" i="1" s="1"/>
  <c r="V33" i="1" s="1"/>
  <c r="T31" i="1"/>
  <c r="T33" i="1" s="1"/>
  <c r="S31" i="1"/>
  <c r="R31" i="1"/>
  <c r="R33" i="1" s="1"/>
  <c r="S33" i="1" s="1"/>
  <c r="Q31" i="1"/>
  <c r="Q33" i="1" s="1"/>
  <c r="O31" i="1"/>
  <c r="N31" i="1"/>
  <c r="N33" i="1" s="1"/>
  <c r="L31" i="1"/>
  <c r="K31" i="1"/>
  <c r="K33" i="1" s="1"/>
  <c r="G31" i="1"/>
  <c r="F31" i="1"/>
  <c r="F33" i="1" s="1"/>
  <c r="E31" i="1"/>
  <c r="E33" i="1" s="1"/>
  <c r="C31" i="1"/>
  <c r="B31" i="1"/>
  <c r="B33" i="1" s="1"/>
  <c r="JB30" i="1"/>
  <c r="JA30" i="1"/>
  <c r="IZ30" i="1"/>
  <c r="IP30" i="1"/>
  <c r="IJ30" i="1"/>
  <c r="II30" i="1"/>
  <c r="IH30" i="1"/>
  <c r="IG30" i="1"/>
  <c r="IA30" i="1"/>
  <c r="HX30" i="1"/>
  <c r="HU30" i="1"/>
  <c r="HL30" i="1"/>
  <c r="HI30" i="1"/>
  <c r="HF30" i="1"/>
  <c r="HC30" i="1"/>
  <c r="GZ30" i="1"/>
  <c r="GW30" i="1"/>
  <c r="GQ30" i="1"/>
  <c r="GN30" i="1"/>
  <c r="GK30" i="1"/>
  <c r="GH30" i="1"/>
  <c r="GE30" i="1"/>
  <c r="GB30" i="1"/>
  <c r="FX30" i="1"/>
  <c r="FY30" i="1" s="1"/>
  <c r="FW30" i="1"/>
  <c r="FS30" i="1"/>
  <c r="FD30" i="1"/>
  <c r="EX30" i="1"/>
  <c r="ER30" i="1"/>
  <c r="EL30" i="1"/>
  <c r="EI30" i="1"/>
  <c r="EF30" i="1"/>
  <c r="DT30" i="1"/>
  <c r="DE30" i="1"/>
  <c r="CP30" i="1"/>
  <c r="BI30" i="1"/>
  <c r="AK30" i="1"/>
  <c r="AH30" i="1"/>
  <c r="AE30" i="1"/>
  <c r="AB30" i="1"/>
  <c r="M30" i="1"/>
  <c r="I30" i="1"/>
  <c r="JD30" i="1" s="1"/>
  <c r="H30" i="1"/>
  <c r="JC30" i="1" s="1"/>
  <c r="JA29" i="1"/>
  <c r="IP29" i="1"/>
  <c r="II29" i="1"/>
  <c r="IH29" i="1"/>
  <c r="IJ29" i="1" s="1"/>
  <c r="IA29" i="1"/>
  <c r="HX29" i="1"/>
  <c r="HU29" i="1"/>
  <c r="HL29" i="1"/>
  <c r="HI29" i="1"/>
  <c r="HF29" i="1"/>
  <c r="HC29" i="1"/>
  <c r="GZ29" i="1"/>
  <c r="GW29" i="1"/>
  <c r="GT29" i="1"/>
  <c r="GQ29" i="1"/>
  <c r="GN29" i="1"/>
  <c r="GK29" i="1"/>
  <c r="GH29" i="1"/>
  <c r="FX29" i="1"/>
  <c r="FW29" i="1"/>
  <c r="EX29" i="1"/>
  <c r="EU29" i="1"/>
  <c r="ER29" i="1"/>
  <c r="EI29" i="1"/>
  <c r="EF29" i="1"/>
  <c r="DT29" i="1"/>
  <c r="AH29" i="1"/>
  <c r="AE29" i="1"/>
  <c r="AB29" i="1"/>
  <c r="M29" i="1"/>
  <c r="I29" i="1"/>
  <c r="H29" i="1"/>
  <c r="D29" i="1"/>
  <c r="JA28" i="1"/>
  <c r="JB28" i="1" s="1"/>
  <c r="IZ28" i="1"/>
  <c r="IP28" i="1"/>
  <c r="II28" i="1"/>
  <c r="IH28" i="1"/>
  <c r="IG28" i="1"/>
  <c r="IA28" i="1"/>
  <c r="HX28" i="1"/>
  <c r="HU28" i="1"/>
  <c r="HL28" i="1"/>
  <c r="HI28" i="1"/>
  <c r="HF28" i="1"/>
  <c r="HC28" i="1"/>
  <c r="GZ28" i="1"/>
  <c r="GW28" i="1"/>
  <c r="GT28" i="1"/>
  <c r="GQ28" i="1"/>
  <c r="GN28" i="1"/>
  <c r="GK28" i="1"/>
  <c r="GH28" i="1"/>
  <c r="FY28" i="1"/>
  <c r="FX28" i="1"/>
  <c r="FW28" i="1"/>
  <c r="EU28" i="1"/>
  <c r="ER28" i="1"/>
  <c r="EI28" i="1"/>
  <c r="EF28" i="1"/>
  <c r="DT28" i="1"/>
  <c r="AH28" i="1"/>
  <c r="AE28" i="1"/>
  <c r="AB28" i="1"/>
  <c r="M28" i="1"/>
  <c r="J28" i="1"/>
  <c r="I28" i="1"/>
  <c r="H28" i="1"/>
  <c r="D28" i="1"/>
  <c r="JA27" i="1"/>
  <c r="JB27" i="1" s="1"/>
  <c r="IZ27" i="1"/>
  <c r="IP27" i="1"/>
  <c r="II27" i="1"/>
  <c r="IJ27" i="1" s="1"/>
  <c r="IH27" i="1"/>
  <c r="HX27" i="1"/>
  <c r="HU27" i="1"/>
  <c r="HL27" i="1"/>
  <c r="HI27" i="1"/>
  <c r="HF27" i="1"/>
  <c r="HC27" i="1"/>
  <c r="GZ27" i="1"/>
  <c r="GW27" i="1"/>
  <c r="GT27" i="1"/>
  <c r="GQ27" i="1"/>
  <c r="GN27" i="1"/>
  <c r="GK27" i="1"/>
  <c r="GH27" i="1"/>
  <c r="FX27" i="1"/>
  <c r="FW27" i="1"/>
  <c r="FP27" i="1"/>
  <c r="EU27" i="1"/>
  <c r="ER27" i="1"/>
  <c r="EI27" i="1"/>
  <c r="EF27" i="1"/>
  <c r="DT27" i="1"/>
  <c r="BF27" i="1"/>
  <c r="BC27" i="1"/>
  <c r="AH27" i="1"/>
  <c r="AE27" i="1"/>
  <c r="AB27" i="1"/>
  <c r="M27" i="1"/>
  <c r="I27" i="1"/>
  <c r="H27" i="1"/>
  <c r="JC27" i="1" s="1"/>
  <c r="D27" i="1"/>
  <c r="JC26" i="1"/>
  <c r="JA26" i="1"/>
  <c r="IZ26" i="1"/>
  <c r="II26" i="1"/>
  <c r="IJ26" i="1" s="1"/>
  <c r="IH26" i="1"/>
  <c r="IA26" i="1"/>
  <c r="HX26" i="1"/>
  <c r="HU26" i="1"/>
  <c r="HL26" i="1"/>
  <c r="HI26" i="1"/>
  <c r="HF26" i="1"/>
  <c r="HC26" i="1"/>
  <c r="GZ26" i="1"/>
  <c r="GW26" i="1"/>
  <c r="GQ26" i="1"/>
  <c r="GN26" i="1"/>
  <c r="GK26" i="1"/>
  <c r="GH26" i="1"/>
  <c r="FX26" i="1"/>
  <c r="FY26" i="1" s="1"/>
  <c r="FW26" i="1"/>
  <c r="FG26" i="1"/>
  <c r="EU26" i="1"/>
  <c r="ER26" i="1"/>
  <c r="EI26" i="1"/>
  <c r="EF26" i="1"/>
  <c r="EC26" i="1"/>
  <c r="DT26" i="1"/>
  <c r="AH26" i="1"/>
  <c r="AE26" i="1"/>
  <c r="AB26" i="1"/>
  <c r="M26" i="1"/>
  <c r="I26" i="1"/>
  <c r="H26" i="1"/>
  <c r="D26" i="1"/>
  <c r="JA25" i="1"/>
  <c r="IZ25" i="1"/>
  <c r="JB25" i="1" s="1"/>
  <c r="IP25" i="1"/>
  <c r="II25" i="1"/>
  <c r="IH25" i="1"/>
  <c r="IJ25" i="1" s="1"/>
  <c r="ID25" i="1"/>
  <c r="HX25" i="1"/>
  <c r="HU25" i="1"/>
  <c r="HO25" i="1"/>
  <c r="HL25" i="1"/>
  <c r="HI25" i="1"/>
  <c r="HF25" i="1"/>
  <c r="HC25" i="1"/>
  <c r="GZ25" i="1"/>
  <c r="GW25" i="1"/>
  <c r="GQ25" i="1"/>
  <c r="GN25" i="1"/>
  <c r="GK25" i="1"/>
  <c r="GH25" i="1"/>
  <c r="GE25" i="1"/>
  <c r="GB25" i="1"/>
  <c r="FX25" i="1"/>
  <c r="FY25" i="1" s="1"/>
  <c r="FW25" i="1"/>
  <c r="FM25" i="1"/>
  <c r="EO25" i="1"/>
  <c r="EC25" i="1"/>
  <c r="DT25" i="1"/>
  <c r="DN25" i="1"/>
  <c r="AE25" i="1"/>
  <c r="Y25" i="1"/>
  <c r="V25" i="1"/>
  <c r="P25" i="1"/>
  <c r="M25" i="1"/>
  <c r="I25" i="1"/>
  <c r="H25" i="1"/>
  <c r="G25" i="1"/>
  <c r="D25" i="1"/>
  <c r="JA24" i="1"/>
  <c r="IZ24" i="1"/>
  <c r="II24" i="1"/>
  <c r="IH24" i="1"/>
  <c r="IJ24" i="1" s="1"/>
  <c r="ID24" i="1"/>
  <c r="HX24" i="1"/>
  <c r="HU24" i="1"/>
  <c r="HO24" i="1"/>
  <c r="HL24" i="1"/>
  <c r="HI24" i="1"/>
  <c r="HF24" i="1"/>
  <c r="HC24" i="1"/>
  <c r="GZ24" i="1"/>
  <c r="GW24" i="1"/>
  <c r="GQ24" i="1"/>
  <c r="GN24" i="1"/>
  <c r="GK24" i="1"/>
  <c r="GH24" i="1"/>
  <c r="GE24" i="1"/>
  <c r="GB24" i="1"/>
  <c r="FX24" i="1"/>
  <c r="FY24" i="1" s="1"/>
  <c r="FW24" i="1"/>
  <c r="FM24" i="1"/>
  <c r="EO24" i="1"/>
  <c r="EC24" i="1"/>
  <c r="DT24" i="1"/>
  <c r="DN24" i="1"/>
  <c r="AE24" i="1"/>
  <c r="Y24" i="1"/>
  <c r="V24" i="1"/>
  <c r="P24" i="1"/>
  <c r="M24" i="1"/>
  <c r="J24" i="1"/>
  <c r="I24" i="1"/>
  <c r="H24" i="1"/>
  <c r="G24" i="1"/>
  <c r="JC23" i="1"/>
  <c r="JA23" i="1"/>
  <c r="JB23" i="1" s="1"/>
  <c r="IZ23" i="1"/>
  <c r="IP23" i="1"/>
  <c r="II23" i="1"/>
  <c r="IJ23" i="1" s="1"/>
  <c r="IH23" i="1"/>
  <c r="ID23" i="1"/>
  <c r="HX23" i="1"/>
  <c r="HU23" i="1"/>
  <c r="HR23" i="1"/>
  <c r="HO23" i="1"/>
  <c r="HL23" i="1"/>
  <c r="HI23" i="1"/>
  <c r="HF23" i="1"/>
  <c r="HC23" i="1"/>
  <c r="GZ23" i="1"/>
  <c r="GW23" i="1"/>
  <c r="GQ23" i="1"/>
  <c r="GN23" i="1"/>
  <c r="GK23" i="1"/>
  <c r="GH23" i="1"/>
  <c r="GE23" i="1"/>
  <c r="GB23" i="1"/>
  <c r="FX23" i="1"/>
  <c r="FY23" i="1" s="1"/>
  <c r="FW23" i="1"/>
  <c r="FM23" i="1"/>
  <c r="EX23" i="1"/>
  <c r="EO23" i="1"/>
  <c r="EI23" i="1"/>
  <c r="EF23" i="1"/>
  <c r="EC23" i="1"/>
  <c r="DT23" i="1"/>
  <c r="DN23" i="1"/>
  <c r="AE23" i="1"/>
  <c r="Y23" i="1"/>
  <c r="V23" i="1"/>
  <c r="P23" i="1"/>
  <c r="M23" i="1"/>
  <c r="I23" i="1"/>
  <c r="H23" i="1"/>
  <c r="G23" i="1"/>
  <c r="JA22" i="1"/>
  <c r="IZ22" i="1"/>
  <c r="II22" i="1"/>
  <c r="IH22" i="1"/>
  <c r="IJ22" i="1" s="1"/>
  <c r="ID22" i="1"/>
  <c r="HU22" i="1"/>
  <c r="HO22" i="1"/>
  <c r="HL22" i="1"/>
  <c r="HI22" i="1"/>
  <c r="HC22" i="1"/>
  <c r="GW22" i="1"/>
  <c r="GQ22" i="1"/>
  <c r="GN22" i="1"/>
  <c r="GK22" i="1"/>
  <c r="GH22" i="1"/>
  <c r="GE22" i="1"/>
  <c r="GB22" i="1"/>
  <c r="FX22" i="1"/>
  <c r="FW22" i="1"/>
  <c r="FY22" i="1" s="1"/>
  <c r="FM22" i="1"/>
  <c r="EX22" i="1"/>
  <c r="EO22" i="1"/>
  <c r="EC22" i="1"/>
  <c r="DT22" i="1"/>
  <c r="DN22" i="1"/>
  <c r="AE22" i="1"/>
  <c r="Y22" i="1"/>
  <c r="V22" i="1"/>
  <c r="M22" i="1"/>
  <c r="I22" i="1"/>
  <c r="J22" i="1" s="1"/>
  <c r="H22" i="1"/>
  <c r="G22" i="1"/>
  <c r="D22" i="1"/>
  <c r="JC21" i="1"/>
  <c r="JA21" i="1"/>
  <c r="IZ21" i="1"/>
  <c r="II21" i="1"/>
  <c r="IJ21" i="1" s="1"/>
  <c r="IH21" i="1"/>
  <c r="ID21" i="1"/>
  <c r="HX21" i="1"/>
  <c r="HU21" i="1"/>
  <c r="HO21" i="1"/>
  <c r="HL21" i="1"/>
  <c r="HI21" i="1"/>
  <c r="HF21" i="1"/>
  <c r="HC21" i="1"/>
  <c r="GZ21" i="1"/>
  <c r="GW21" i="1"/>
  <c r="GQ21" i="1"/>
  <c r="GN21" i="1"/>
  <c r="GK21" i="1"/>
  <c r="GH21" i="1"/>
  <c r="GE21" i="1"/>
  <c r="GB21" i="1"/>
  <c r="FY21" i="1"/>
  <c r="FX21" i="1"/>
  <c r="FW21" i="1"/>
  <c r="FM21" i="1"/>
  <c r="EO21" i="1"/>
  <c r="EC21" i="1"/>
  <c r="DT21" i="1"/>
  <c r="DN21" i="1"/>
  <c r="AE21" i="1"/>
  <c r="Y21" i="1"/>
  <c r="V21" i="1"/>
  <c r="M21" i="1"/>
  <c r="J21" i="1"/>
  <c r="I21" i="1"/>
  <c r="JD21" i="1" s="1"/>
  <c r="JE21" i="1" s="1"/>
  <c r="H21" i="1"/>
  <c r="G21" i="1"/>
  <c r="D21" i="1"/>
  <c r="JA20" i="1"/>
  <c r="IZ20" i="1"/>
  <c r="IJ20" i="1"/>
  <c r="II20" i="1"/>
  <c r="IH20" i="1"/>
  <c r="ID20" i="1"/>
  <c r="IA20" i="1"/>
  <c r="HX20" i="1"/>
  <c r="HU20" i="1"/>
  <c r="HO20" i="1"/>
  <c r="HL20" i="1"/>
  <c r="HI20" i="1"/>
  <c r="HF20" i="1"/>
  <c r="HC20" i="1"/>
  <c r="GZ20" i="1"/>
  <c r="GW20" i="1"/>
  <c r="GT20" i="1"/>
  <c r="GQ20" i="1"/>
  <c r="GN20" i="1"/>
  <c r="GK20" i="1"/>
  <c r="GH20" i="1"/>
  <c r="GE20" i="1"/>
  <c r="GB20" i="1"/>
  <c r="FX20" i="1"/>
  <c r="FY20" i="1" s="1"/>
  <c r="FW20" i="1"/>
  <c r="FM20" i="1"/>
  <c r="FJ20" i="1"/>
  <c r="EX20" i="1"/>
  <c r="EO20" i="1"/>
  <c r="EC20" i="1"/>
  <c r="DT20" i="1"/>
  <c r="DN20" i="1"/>
  <c r="AE20" i="1"/>
  <c r="Y20" i="1"/>
  <c r="V20" i="1"/>
  <c r="P20" i="1"/>
  <c r="M20" i="1"/>
  <c r="I20" i="1"/>
  <c r="JD20" i="1" s="1"/>
  <c r="JE20" i="1" s="1"/>
  <c r="H20" i="1"/>
  <c r="JC20" i="1" s="1"/>
  <c r="JA19" i="1"/>
  <c r="JB19" i="1" s="1"/>
  <c r="IZ19" i="1"/>
  <c r="IP19" i="1"/>
  <c r="II19" i="1"/>
  <c r="IJ19" i="1" s="1"/>
  <c r="IH19" i="1"/>
  <c r="ID19" i="1"/>
  <c r="IA19" i="1"/>
  <c r="HX19" i="1"/>
  <c r="HU19" i="1"/>
  <c r="HO19" i="1"/>
  <c r="HL19" i="1"/>
  <c r="HI19" i="1"/>
  <c r="HF19" i="1"/>
  <c r="HC19" i="1"/>
  <c r="GZ19" i="1"/>
  <c r="GW19" i="1"/>
  <c r="GT19" i="1"/>
  <c r="GQ19" i="1"/>
  <c r="GN19" i="1"/>
  <c r="GK19" i="1"/>
  <c r="GH19" i="1"/>
  <c r="GE19" i="1"/>
  <c r="GB19" i="1"/>
  <c r="FX19" i="1"/>
  <c r="FW19" i="1"/>
  <c r="JC19" i="1" s="1"/>
  <c r="ER19" i="1"/>
  <c r="EO19" i="1"/>
  <c r="EC19" i="1"/>
  <c r="DT19" i="1"/>
  <c r="DN19" i="1"/>
  <c r="CV19" i="1"/>
  <c r="AE19" i="1"/>
  <c r="Y19" i="1"/>
  <c r="V19" i="1"/>
  <c r="P19" i="1"/>
  <c r="M19" i="1"/>
  <c r="I19" i="1"/>
  <c r="JD19" i="1" s="1"/>
  <c r="JE19" i="1" s="1"/>
  <c r="H19" i="1"/>
  <c r="JC18" i="1"/>
  <c r="JA18" i="1"/>
  <c r="JB18" i="1" s="1"/>
  <c r="IZ18" i="1"/>
  <c r="IP18" i="1"/>
  <c r="II18" i="1"/>
  <c r="IJ18" i="1" s="1"/>
  <c r="IH18" i="1"/>
  <c r="ID18" i="1"/>
  <c r="IA18" i="1"/>
  <c r="HX18" i="1"/>
  <c r="HU18" i="1"/>
  <c r="HO18" i="1"/>
  <c r="HL18" i="1"/>
  <c r="HI18" i="1"/>
  <c r="HF18" i="1"/>
  <c r="HC18" i="1"/>
  <c r="GZ18" i="1"/>
  <c r="GW18" i="1"/>
  <c r="GQ18" i="1"/>
  <c r="GN18" i="1"/>
  <c r="GK18" i="1"/>
  <c r="GH18" i="1"/>
  <c r="GE18" i="1"/>
  <c r="GB18" i="1"/>
  <c r="FX18" i="1"/>
  <c r="FW18" i="1"/>
  <c r="FM18" i="1"/>
  <c r="FJ18" i="1"/>
  <c r="EO18" i="1"/>
  <c r="EC18" i="1"/>
  <c r="DT18" i="1"/>
  <c r="DN18" i="1"/>
  <c r="BU18" i="1"/>
  <c r="AE18" i="1"/>
  <c r="Y18" i="1"/>
  <c r="V18" i="1"/>
  <c r="P18" i="1"/>
  <c r="M18" i="1"/>
  <c r="J18" i="1"/>
  <c r="I18" i="1"/>
  <c r="H18" i="1"/>
  <c r="G18" i="1"/>
  <c r="D18" i="1"/>
  <c r="JA17" i="1"/>
  <c r="IZ17" i="1"/>
  <c r="JB17" i="1" s="1"/>
  <c r="IM17" i="1"/>
  <c r="II17" i="1"/>
  <c r="IH17" i="1"/>
  <c r="JC17" i="1" s="1"/>
  <c r="ID17" i="1"/>
  <c r="HX17" i="1"/>
  <c r="HU17" i="1"/>
  <c r="HO17" i="1"/>
  <c r="HL17" i="1"/>
  <c r="HI17" i="1"/>
  <c r="HF17" i="1"/>
  <c r="HC17" i="1"/>
  <c r="GZ17" i="1"/>
  <c r="GW17" i="1"/>
  <c r="GQ17" i="1"/>
  <c r="GN17" i="1"/>
  <c r="GK17" i="1"/>
  <c r="GH17" i="1"/>
  <c r="GE17" i="1"/>
  <c r="GB17" i="1"/>
  <c r="FX17" i="1"/>
  <c r="FY17" i="1" s="1"/>
  <c r="FW17" i="1"/>
  <c r="FM17" i="1"/>
  <c r="EO17" i="1"/>
  <c r="EC17" i="1"/>
  <c r="DT17" i="1"/>
  <c r="DN17" i="1"/>
  <c r="AE17" i="1"/>
  <c r="Y17" i="1"/>
  <c r="V17" i="1"/>
  <c r="M17" i="1"/>
  <c r="I17" i="1"/>
  <c r="J17" i="1" s="1"/>
  <c r="H17" i="1"/>
  <c r="G17" i="1"/>
  <c r="JA16" i="1"/>
  <c r="JD16" i="1" s="1"/>
  <c r="IZ16" i="1"/>
  <c r="II16" i="1"/>
  <c r="IH16" i="1"/>
  <c r="IJ16" i="1" s="1"/>
  <c r="ID16" i="1"/>
  <c r="IA16" i="1"/>
  <c r="HX16" i="1"/>
  <c r="HU16" i="1"/>
  <c r="HR16" i="1"/>
  <c r="HO16" i="1"/>
  <c r="HL16" i="1"/>
  <c r="HI16" i="1"/>
  <c r="HF16" i="1"/>
  <c r="HC16" i="1"/>
  <c r="GZ16" i="1"/>
  <c r="GW16" i="1"/>
  <c r="GT16" i="1"/>
  <c r="GQ16" i="1"/>
  <c r="GN16" i="1"/>
  <c r="GK16" i="1"/>
  <c r="GH16" i="1"/>
  <c r="GE16" i="1"/>
  <c r="GB16" i="1"/>
  <c r="FY16" i="1"/>
  <c r="FX16" i="1"/>
  <c r="FW16" i="1"/>
  <c r="FM16" i="1"/>
  <c r="EO16" i="1"/>
  <c r="EC16" i="1"/>
  <c r="DT16" i="1"/>
  <c r="DN16" i="1"/>
  <c r="AE16" i="1"/>
  <c r="Y16" i="1"/>
  <c r="V16" i="1"/>
  <c r="P16" i="1"/>
  <c r="M16" i="1"/>
  <c r="I16" i="1"/>
  <c r="J16" i="1" s="1"/>
  <c r="H16" i="1"/>
  <c r="G16" i="1"/>
  <c r="JD15" i="1"/>
  <c r="JA15" i="1"/>
  <c r="IZ15" i="1"/>
  <c r="JB15" i="1" s="1"/>
  <c r="IP15" i="1"/>
  <c r="II15" i="1"/>
  <c r="IH15" i="1"/>
  <c r="IJ15" i="1" s="1"/>
  <c r="ID15" i="1"/>
  <c r="HX15" i="1"/>
  <c r="HU15" i="1"/>
  <c r="HR15" i="1"/>
  <c r="HO15" i="1"/>
  <c r="HL15" i="1"/>
  <c r="HI15" i="1"/>
  <c r="HF15" i="1"/>
  <c r="HC15" i="1"/>
  <c r="GZ15" i="1"/>
  <c r="GW15" i="1"/>
  <c r="GT15" i="1"/>
  <c r="GQ15" i="1"/>
  <c r="GN15" i="1"/>
  <c r="GK15" i="1"/>
  <c r="GH15" i="1"/>
  <c r="GE15" i="1"/>
  <c r="GB15" i="1"/>
  <c r="FX15" i="1"/>
  <c r="FY15" i="1" s="1"/>
  <c r="FW15" i="1"/>
  <c r="ER15" i="1"/>
  <c r="EO15" i="1"/>
  <c r="EC15" i="1"/>
  <c r="DT15" i="1"/>
  <c r="DN15" i="1"/>
  <c r="CS15" i="1"/>
  <c r="AE15" i="1"/>
  <c r="Y15" i="1"/>
  <c r="V15" i="1"/>
  <c r="M15" i="1"/>
  <c r="I15" i="1"/>
  <c r="H15" i="1"/>
  <c r="JC15" i="1" s="1"/>
  <c r="G15" i="1"/>
  <c r="JC14" i="1"/>
  <c r="JA14" i="1"/>
  <c r="IZ14" i="1"/>
  <c r="II14" i="1"/>
  <c r="IJ14" i="1" s="1"/>
  <c r="IH14" i="1"/>
  <c r="ID14" i="1"/>
  <c r="IA14" i="1"/>
  <c r="HX14" i="1"/>
  <c r="HU14" i="1"/>
  <c r="HO14" i="1"/>
  <c r="HL14" i="1"/>
  <c r="HI14" i="1"/>
  <c r="HF14" i="1"/>
  <c r="HC14" i="1"/>
  <c r="GZ14" i="1"/>
  <c r="GW14" i="1"/>
  <c r="GQ14" i="1"/>
  <c r="GN14" i="1"/>
  <c r="GK14" i="1"/>
  <c r="GH14" i="1"/>
  <c r="GE14" i="1"/>
  <c r="GB14" i="1"/>
  <c r="FX14" i="1"/>
  <c r="FY14" i="1" s="1"/>
  <c r="FW14" i="1"/>
  <c r="FM14" i="1"/>
  <c r="FJ14" i="1"/>
  <c r="EO14" i="1"/>
  <c r="EC14" i="1"/>
  <c r="DT14" i="1"/>
  <c r="DN14" i="1"/>
  <c r="AE14" i="1"/>
  <c r="Y14" i="1"/>
  <c r="V14" i="1"/>
  <c r="P14" i="1"/>
  <c r="M14" i="1"/>
  <c r="I14" i="1"/>
  <c r="H14" i="1"/>
  <c r="G14" i="1"/>
  <c r="D14" i="1"/>
  <c r="JC13" i="1"/>
  <c r="JA13" i="1"/>
  <c r="JB13" i="1" s="1"/>
  <c r="IZ13" i="1"/>
  <c r="IP13" i="1"/>
  <c r="II13" i="1"/>
  <c r="IJ13" i="1" s="1"/>
  <c r="IH13" i="1"/>
  <c r="ID13" i="1"/>
  <c r="IA13" i="1"/>
  <c r="HX13" i="1"/>
  <c r="HU13" i="1"/>
  <c r="HO13" i="1"/>
  <c r="HL13" i="1"/>
  <c r="HI13" i="1"/>
  <c r="HF13" i="1"/>
  <c r="HC13" i="1"/>
  <c r="GZ13" i="1"/>
  <c r="GW13" i="1"/>
  <c r="GQ13" i="1"/>
  <c r="GN13" i="1"/>
  <c r="GK13" i="1"/>
  <c r="GH13" i="1"/>
  <c r="GE13" i="1"/>
  <c r="GB13" i="1"/>
  <c r="FX13" i="1"/>
  <c r="FY13" i="1" s="1"/>
  <c r="FW13" i="1"/>
  <c r="EO13" i="1"/>
  <c r="EC13" i="1"/>
  <c r="DT13" i="1"/>
  <c r="DN13" i="1"/>
  <c r="AE13" i="1"/>
  <c r="Y13" i="1"/>
  <c r="V13" i="1"/>
  <c r="P13" i="1"/>
  <c r="M13" i="1"/>
  <c r="I13" i="1"/>
  <c r="H13" i="1"/>
  <c r="G13" i="1"/>
  <c r="JA12" i="1"/>
  <c r="IZ12" i="1"/>
  <c r="IJ12" i="1"/>
  <c r="II12" i="1"/>
  <c r="IH12" i="1"/>
  <c r="ID12" i="1"/>
  <c r="IA12" i="1"/>
  <c r="HX12" i="1"/>
  <c r="HU12" i="1"/>
  <c r="HO12" i="1"/>
  <c r="HL12" i="1"/>
  <c r="HI12" i="1"/>
  <c r="HF12" i="1"/>
  <c r="HC12" i="1"/>
  <c r="GZ12" i="1"/>
  <c r="GW12" i="1"/>
  <c r="GT12" i="1"/>
  <c r="GQ12" i="1"/>
  <c r="GN12" i="1"/>
  <c r="GK12" i="1"/>
  <c r="GH12" i="1"/>
  <c r="GE12" i="1"/>
  <c r="GB12" i="1"/>
  <c r="FX12" i="1"/>
  <c r="FY12" i="1" s="1"/>
  <c r="FW12" i="1"/>
  <c r="FM12" i="1"/>
  <c r="EX12" i="1"/>
  <c r="EO12" i="1"/>
  <c r="EC12" i="1"/>
  <c r="DT12" i="1"/>
  <c r="DN12" i="1"/>
  <c r="AE12" i="1"/>
  <c r="Y12" i="1"/>
  <c r="V12" i="1"/>
  <c r="P12" i="1"/>
  <c r="M12" i="1"/>
  <c r="I12" i="1"/>
  <c r="J12" i="1" s="1"/>
  <c r="H12" i="1"/>
  <c r="G12" i="1"/>
  <c r="D12" i="1"/>
  <c r="JA11" i="1"/>
  <c r="JB11" i="1" s="1"/>
  <c r="IZ11" i="1"/>
  <c r="IP11" i="1"/>
  <c r="II11" i="1"/>
  <c r="IJ11" i="1" s="1"/>
  <c r="IH11" i="1"/>
  <c r="ID11" i="1"/>
  <c r="IA11" i="1"/>
  <c r="HX11" i="1"/>
  <c r="HU11" i="1"/>
  <c r="HR11" i="1"/>
  <c r="HO11" i="1"/>
  <c r="HL11" i="1"/>
  <c r="HI11" i="1"/>
  <c r="HF11" i="1"/>
  <c r="HC11" i="1"/>
  <c r="GZ11" i="1"/>
  <c r="GW11" i="1"/>
  <c r="GQ11" i="1"/>
  <c r="GN11" i="1"/>
  <c r="GK11" i="1"/>
  <c r="GH11" i="1"/>
  <c r="GE11" i="1"/>
  <c r="GB11" i="1"/>
  <c r="FX11" i="1"/>
  <c r="FW11" i="1"/>
  <c r="FY11" i="1" s="1"/>
  <c r="EX11" i="1"/>
  <c r="ER11" i="1"/>
  <c r="EO11" i="1"/>
  <c r="EC11" i="1"/>
  <c r="DT11" i="1"/>
  <c r="DN11" i="1"/>
  <c r="AE11" i="1"/>
  <c r="Y11" i="1"/>
  <c r="V11" i="1"/>
  <c r="P11" i="1"/>
  <c r="M11" i="1"/>
  <c r="J11" i="1"/>
  <c r="I11" i="1"/>
  <c r="H11" i="1"/>
  <c r="JC11" i="1" s="1"/>
  <c r="G11" i="1"/>
  <c r="JA10" i="1"/>
  <c r="JB10" i="1" s="1"/>
  <c r="IZ10" i="1"/>
  <c r="IP10" i="1"/>
  <c r="II10" i="1"/>
  <c r="IJ10" i="1" s="1"/>
  <c r="IH10" i="1"/>
  <c r="ID10" i="1"/>
  <c r="HX10" i="1"/>
  <c r="HU10" i="1"/>
  <c r="HO10" i="1"/>
  <c r="HL10" i="1"/>
  <c r="HI10" i="1"/>
  <c r="HC10" i="1"/>
  <c r="GZ10" i="1"/>
  <c r="GW10" i="1"/>
  <c r="GT10" i="1"/>
  <c r="GQ10" i="1"/>
  <c r="GN10" i="1"/>
  <c r="GK10" i="1"/>
  <c r="GH10" i="1"/>
  <c r="GE10" i="1"/>
  <c r="GB10" i="1"/>
  <c r="FY10" i="1"/>
  <c r="FX10" i="1"/>
  <c r="FW10" i="1"/>
  <c r="JC10" i="1" s="1"/>
  <c r="EX10" i="1"/>
  <c r="EO10" i="1"/>
  <c r="EC10" i="1"/>
  <c r="DT10" i="1"/>
  <c r="DN10" i="1"/>
  <c r="AE10" i="1"/>
  <c r="Y10" i="1"/>
  <c r="V10" i="1"/>
  <c r="S10" i="1"/>
  <c r="M10" i="1"/>
  <c r="I10" i="1"/>
  <c r="H10" i="1"/>
  <c r="G10" i="1"/>
  <c r="D10" i="1"/>
  <c r="JC9" i="1"/>
  <c r="JA9" i="1"/>
  <c r="JB9" i="1" s="1"/>
  <c r="IZ9" i="1"/>
  <c r="IP9" i="1"/>
  <c r="II9" i="1"/>
  <c r="IJ9" i="1" s="1"/>
  <c r="IH9" i="1"/>
  <c r="ID9" i="1"/>
  <c r="HX9" i="1"/>
  <c r="HU9" i="1"/>
  <c r="HO9" i="1"/>
  <c r="HL9" i="1"/>
  <c r="HI9" i="1"/>
  <c r="HF9" i="1"/>
  <c r="HC9" i="1"/>
  <c r="GZ9" i="1"/>
  <c r="GW9" i="1"/>
  <c r="GT9" i="1"/>
  <c r="GQ9" i="1"/>
  <c r="GN9" i="1"/>
  <c r="GK9" i="1"/>
  <c r="GH9" i="1"/>
  <c r="GE9" i="1"/>
  <c r="GB9" i="1"/>
  <c r="FX9" i="1"/>
  <c r="FY9" i="1" s="1"/>
  <c r="FW9" i="1"/>
  <c r="FM9" i="1"/>
  <c r="EC9" i="1"/>
  <c r="DZ9" i="1"/>
  <c r="DT9" i="1"/>
  <c r="DN9" i="1"/>
  <c r="AE9" i="1"/>
  <c r="Y9" i="1"/>
  <c r="V9" i="1"/>
  <c r="P9" i="1"/>
  <c r="M9" i="1"/>
  <c r="J9" i="1"/>
  <c r="I9" i="1"/>
  <c r="H9" i="1"/>
  <c r="G9" i="1"/>
  <c r="D9" i="1"/>
  <c r="JA8" i="1"/>
  <c r="IZ8" i="1"/>
  <c r="JB8" i="1" s="1"/>
  <c r="IP8" i="1"/>
  <c r="II8" i="1"/>
  <c r="IH8" i="1"/>
  <c r="IJ8" i="1" s="1"/>
  <c r="ID8" i="1"/>
  <c r="IA8" i="1"/>
  <c r="HX8" i="1"/>
  <c r="HU8" i="1"/>
  <c r="HO8" i="1"/>
  <c r="HL8" i="1"/>
  <c r="HI8" i="1"/>
  <c r="HF8" i="1"/>
  <c r="HC8" i="1"/>
  <c r="GZ8" i="1"/>
  <c r="GW8" i="1"/>
  <c r="GT8" i="1"/>
  <c r="GQ8" i="1"/>
  <c r="GN8" i="1"/>
  <c r="GK8" i="1"/>
  <c r="GH8" i="1"/>
  <c r="GE8" i="1"/>
  <c r="GB8" i="1"/>
  <c r="FX8" i="1"/>
  <c r="FY8" i="1" s="1"/>
  <c r="FW8" i="1"/>
  <c r="FM8" i="1"/>
  <c r="EO8" i="1"/>
  <c r="EC8" i="1"/>
  <c r="DT8" i="1"/>
  <c r="DN8" i="1"/>
  <c r="AE8" i="1"/>
  <c r="Y8" i="1"/>
  <c r="V8" i="1"/>
  <c r="P8" i="1"/>
  <c r="M8" i="1"/>
  <c r="J8" i="1"/>
  <c r="I8" i="1"/>
  <c r="H8" i="1"/>
  <c r="G8" i="1"/>
  <c r="JC7" i="1"/>
  <c r="JA7" i="1"/>
  <c r="IZ7" i="1"/>
  <c r="II7" i="1"/>
  <c r="IJ7" i="1" s="1"/>
  <c r="IH7" i="1"/>
  <c r="ID7" i="1"/>
  <c r="IA7" i="1"/>
  <c r="HX7" i="1"/>
  <c r="HU7" i="1"/>
  <c r="HO7" i="1"/>
  <c r="HL7" i="1"/>
  <c r="HI7" i="1"/>
  <c r="HF7" i="1"/>
  <c r="HC7" i="1"/>
  <c r="GZ7" i="1"/>
  <c r="GW7" i="1"/>
  <c r="GT7" i="1"/>
  <c r="GQ7" i="1"/>
  <c r="GN7" i="1"/>
  <c r="GK7" i="1"/>
  <c r="GH7" i="1"/>
  <c r="GE7" i="1"/>
  <c r="GB7" i="1"/>
  <c r="FY7" i="1"/>
  <c r="FX7" i="1"/>
  <c r="FW7" i="1"/>
  <c r="FM7" i="1"/>
  <c r="ER7" i="1"/>
  <c r="EO7" i="1"/>
  <c r="EI7" i="1"/>
  <c r="EF7" i="1"/>
  <c r="EC7" i="1"/>
  <c r="DT7" i="1"/>
  <c r="DN7" i="1"/>
  <c r="AE7" i="1"/>
  <c r="Y7" i="1"/>
  <c r="V7" i="1"/>
  <c r="M7" i="1"/>
  <c r="I7" i="1"/>
  <c r="H7" i="1"/>
  <c r="G7" i="1"/>
  <c r="D7" i="1"/>
  <c r="JA6" i="1"/>
  <c r="JB6" i="1" s="1"/>
  <c r="IZ6" i="1"/>
  <c r="IP6" i="1"/>
  <c r="II6" i="1"/>
  <c r="IJ6" i="1" s="1"/>
  <c r="IH6" i="1"/>
  <c r="ID6" i="1"/>
  <c r="HX6" i="1"/>
  <c r="HU6" i="1"/>
  <c r="HO6" i="1"/>
  <c r="HL6" i="1"/>
  <c r="HI6" i="1"/>
  <c r="HF6" i="1"/>
  <c r="HC6" i="1"/>
  <c r="GZ6" i="1"/>
  <c r="GW6" i="1"/>
  <c r="GQ6" i="1"/>
  <c r="GN6" i="1"/>
  <c r="GK6" i="1"/>
  <c r="GH6" i="1"/>
  <c r="GE6" i="1"/>
  <c r="GB6" i="1"/>
  <c r="FX6" i="1"/>
  <c r="FW6" i="1"/>
  <c r="FY6" i="1" s="1"/>
  <c r="FM6" i="1"/>
  <c r="EO6" i="1"/>
  <c r="EC6" i="1"/>
  <c r="DT6" i="1"/>
  <c r="DN6" i="1"/>
  <c r="AE6" i="1"/>
  <c r="Y6" i="1"/>
  <c r="V6" i="1"/>
  <c r="P6" i="1"/>
  <c r="M6" i="1"/>
  <c r="I6" i="1"/>
  <c r="H6" i="1"/>
  <c r="G6" i="1"/>
  <c r="D6" i="1"/>
  <c r="JA5" i="1"/>
  <c r="IZ5" i="1"/>
  <c r="IZ31" i="1" s="1"/>
  <c r="IZ33" i="1" s="1"/>
  <c r="II5" i="1"/>
  <c r="IJ5" i="1" s="1"/>
  <c r="IH5" i="1"/>
  <c r="ID5" i="1"/>
  <c r="HX5" i="1"/>
  <c r="HU5" i="1"/>
  <c r="HO5" i="1"/>
  <c r="HL5" i="1"/>
  <c r="HI5" i="1"/>
  <c r="HC5" i="1"/>
  <c r="GZ5" i="1"/>
  <c r="GW5" i="1"/>
  <c r="GQ5" i="1"/>
  <c r="GN5" i="1"/>
  <c r="GK5" i="1"/>
  <c r="GH5" i="1"/>
  <c r="GE5" i="1"/>
  <c r="GB5" i="1"/>
  <c r="FX5" i="1"/>
  <c r="FW5" i="1"/>
  <c r="FW31" i="1" s="1"/>
  <c r="FW33" i="1" s="1"/>
  <c r="FM5" i="1"/>
  <c r="EO5" i="1"/>
  <c r="EC5" i="1"/>
  <c r="DT5" i="1"/>
  <c r="DN5" i="1"/>
  <c r="AE5" i="1"/>
  <c r="Y5" i="1"/>
  <c r="V5" i="1"/>
  <c r="P5" i="1"/>
  <c r="M5" i="1"/>
  <c r="I5" i="1"/>
  <c r="J5" i="1" s="1"/>
  <c r="H5" i="1"/>
  <c r="G5" i="1"/>
  <c r="D5" i="1"/>
  <c r="FY27" i="1" l="1"/>
  <c r="JD27" i="1"/>
  <c r="JE27" i="1" s="1"/>
  <c r="JD29" i="1"/>
  <c r="J29" i="1"/>
  <c r="BT33" i="1"/>
  <c r="BU33" i="1" s="1"/>
  <c r="BU31" i="1"/>
  <c r="DS33" i="1"/>
  <c r="DT33" i="1" s="1"/>
  <c r="DT31" i="1"/>
  <c r="JC25" i="1"/>
  <c r="JD28" i="1"/>
  <c r="JE30" i="1"/>
  <c r="BC33" i="1"/>
  <c r="DE31" i="1"/>
  <c r="DD33" i="1"/>
  <c r="DE33" i="1" s="1"/>
  <c r="GA33" i="1"/>
  <c r="GB33" i="1" s="1"/>
  <c r="GB31" i="1"/>
  <c r="HW33" i="1"/>
  <c r="HX33" i="1" s="1"/>
  <c r="HX31" i="1"/>
  <c r="II31" i="1"/>
  <c r="AB33" i="1"/>
  <c r="EL33" i="1"/>
  <c r="GP33" i="1"/>
  <c r="GQ33" i="1" s="1"/>
  <c r="J6" i="1"/>
  <c r="JD6" i="1"/>
  <c r="JD7" i="1"/>
  <c r="JE7" i="1" s="1"/>
  <c r="J7" i="1"/>
  <c r="JC12" i="1"/>
  <c r="JD14" i="1"/>
  <c r="JE14" i="1" s="1"/>
  <c r="J14" i="1"/>
  <c r="J15" i="1"/>
  <c r="JC16" i="1"/>
  <c r="JE16" i="1" s="1"/>
  <c r="IJ17" i="1"/>
  <c r="FY18" i="1"/>
  <c r="JD18" i="1"/>
  <c r="JE18" i="1" s="1"/>
  <c r="FY19" i="1"/>
  <c r="JD22" i="1"/>
  <c r="JC24" i="1"/>
  <c r="JD24" i="1"/>
  <c r="JE24" i="1" s="1"/>
  <c r="JD26" i="1"/>
  <c r="JE26" i="1" s="1"/>
  <c r="J26" i="1"/>
  <c r="J27" i="1"/>
  <c r="JC28" i="1"/>
  <c r="CP33" i="1"/>
  <c r="FP33" i="1"/>
  <c r="GM33" i="1"/>
  <c r="GN33" i="1" s="1"/>
  <c r="GN31" i="1"/>
  <c r="P33" i="1"/>
  <c r="DZ33" i="1"/>
  <c r="HB33" i="1"/>
  <c r="HC33" i="1" s="1"/>
  <c r="I31" i="1"/>
  <c r="JD5" i="1"/>
  <c r="J10" i="1"/>
  <c r="JD10" i="1"/>
  <c r="JE10" i="1" s="1"/>
  <c r="JD12" i="1"/>
  <c r="JE15" i="1"/>
  <c r="HK33" i="1"/>
  <c r="HL33" i="1" s="1"/>
  <c r="HL31" i="1"/>
  <c r="FY5" i="1"/>
  <c r="IH31" i="1"/>
  <c r="IH33" i="1" s="1"/>
  <c r="JC5" i="1"/>
  <c r="JC6" i="1"/>
  <c r="JC22" i="1"/>
  <c r="JD23" i="1"/>
  <c r="JE23" i="1" s="1"/>
  <c r="J23" i="1"/>
  <c r="H31" i="1"/>
  <c r="JC8" i="1"/>
  <c r="JD8" i="1"/>
  <c r="JD9" i="1"/>
  <c r="JE9" i="1" s="1"/>
  <c r="JD11" i="1"/>
  <c r="JE11" i="1" s="1"/>
  <c r="JD13" i="1"/>
  <c r="JE13" i="1" s="1"/>
  <c r="J13" i="1"/>
  <c r="JD17" i="1"/>
  <c r="JE17" i="1" s="1"/>
  <c r="J25" i="1"/>
  <c r="JD25" i="1"/>
  <c r="JE25" i="1" s="1"/>
  <c r="H33" i="1"/>
  <c r="JC33" i="1" s="1"/>
  <c r="FD31" i="1"/>
  <c r="FB33" i="1"/>
  <c r="FD33" i="1" s="1"/>
  <c r="GY33" i="1"/>
  <c r="GZ33" i="1" s="1"/>
  <c r="GZ31" i="1"/>
  <c r="JA31" i="1"/>
  <c r="IM31" i="1"/>
  <c r="I33" i="1"/>
  <c r="D33" i="1"/>
  <c r="ES33" i="1"/>
  <c r="FY29" i="1"/>
  <c r="M31" i="1"/>
  <c r="AB31" i="1"/>
  <c r="AK31" i="1"/>
  <c r="EL31" i="1"/>
  <c r="EU33" i="1"/>
  <c r="FF33" i="1"/>
  <c r="FG33" i="1" s="1"/>
  <c r="FG31" i="1"/>
  <c r="IJ28" i="1"/>
  <c r="JC29" i="1"/>
  <c r="D31" i="1"/>
  <c r="P31" i="1"/>
  <c r="Y31" i="1"/>
  <c r="DZ31" i="1"/>
  <c r="EI31" i="1"/>
  <c r="EX31" i="1"/>
  <c r="FR33" i="1"/>
  <c r="FS33" i="1" s="1"/>
  <c r="FS31" i="1"/>
  <c r="FX31" i="1"/>
  <c r="JC32" i="1"/>
  <c r="JE32" i="1" s="1"/>
  <c r="L33" i="1"/>
  <c r="M33" i="1" s="1"/>
  <c r="X33" i="1"/>
  <c r="Y33" i="1" s="1"/>
  <c r="AJ33" i="1"/>
  <c r="AK33" i="1" s="1"/>
  <c r="CR33" i="1"/>
  <c r="CS33" i="1" s="1"/>
  <c r="EH33" i="1"/>
  <c r="EI33" i="1" s="1"/>
  <c r="FP31" i="1"/>
  <c r="GK31" i="1"/>
  <c r="GW31" i="1"/>
  <c r="HI31" i="1"/>
  <c r="HU31" i="1"/>
  <c r="IG31" i="1"/>
  <c r="JD31" i="1" l="1"/>
  <c r="JE31" i="1" s="1"/>
  <c r="JE5" i="1"/>
  <c r="II33" i="1"/>
  <c r="IJ33" i="1" s="1"/>
  <c r="IJ31" i="1"/>
  <c r="JE29" i="1"/>
  <c r="JE12" i="1"/>
  <c r="JE28" i="1"/>
  <c r="JB31" i="1"/>
  <c r="JA33" i="1"/>
  <c r="JB33" i="1" s="1"/>
  <c r="JC31" i="1"/>
  <c r="J33" i="1"/>
  <c r="J31" i="1"/>
  <c r="FX33" i="1"/>
  <c r="FY33" i="1" s="1"/>
  <c r="FY31" i="1"/>
  <c r="JE8" i="1"/>
  <c r="JE22" i="1"/>
  <c r="JE6" i="1"/>
  <c r="JD33" i="1" l="1"/>
  <c r="JE33" i="1" s="1"/>
</calcChain>
</file>

<file path=xl/sharedStrings.xml><?xml version="1.0" encoding="utf-8"?>
<sst xmlns="http://schemas.openxmlformats.org/spreadsheetml/2006/main" count="381" uniqueCount="122">
  <si>
    <t>Сведения о предоставленных из республиканского бюджета Чувашской Республики межбюджетных трансфертах бюджетам муниципальных образований за 1 полугодие 2017 года</t>
  </si>
  <si>
    <t>(тыс.рублей)</t>
  </si>
  <si>
    <t>Наименование муниципальных районов (городских округов)</t>
  </si>
  <si>
    <t xml:space="preserve">Дотации на выравнивание бюджетной обеспеченности муниципальных районов (городских округов) </t>
  </si>
  <si>
    <t>Дотации на поддержку мер по обеспечению сбалансированности бюджетов</t>
  </si>
  <si>
    <t>Дотации - всего</t>
  </si>
  <si>
    <t>Субсидии бюджетам муниципальных районовт и бюджетам городских округов на софинансирование расходов бюджетов муниципальных районов и бюджетов городских округов на предоставление социальных выплат на приобретение строительство) жилья молодым семьям, являющимся участниками подпрограммы "Обеспечение жильем молодых семей" федеральной целевой программы "Жилище" на 2015 - 2020 годы</t>
  </si>
  <si>
    <t xml:space="preserve">Субсидии на проектирование и строительство (реконструкция)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в том числе строительство (реконструкция) автомобильных дорог общего пользования, ведущих от сети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
</t>
  </si>
  <si>
    <t>Субсидии на реализацию проектов комплексного обустройства площадок под компактную жилищную застройку в сельской местности</t>
  </si>
  <si>
    <t xml:space="preserve">Cубсидии местным бюджетам на софинансирование расходов бюджетов муниципальных образований по осуществлению дорожной деятельности, кроме деятельности по строительству, в отношении автомобильных дорог местного значения вне границ населенных пунктов в границах муниципального района 
</t>
  </si>
  <si>
    <t>Субсидии на софинансирование расходов бюджетов муниципальных образований по осуществлению дорожной деятельности, кроме деятельности по строительству, в отношении автомобильных дорог местного значения в границах населенных пунктов поселения</t>
  </si>
  <si>
    <t xml:space="preserve">Субсидии на капитальный ремонт и ремонт автомобильных дорог общего пользования местного значения в границах городских округов
</t>
  </si>
  <si>
    <t xml:space="preserve">Субсидии на капитальный ремонт и ремонт дворовых территорий многоквартирных домов, проездов к дворовым территориям многоквартирных домов населенных пунктов
</t>
  </si>
  <si>
    <t xml:space="preserve">Субсидии на строительство и реконструкцию автомобильных дорог в городских округах
</t>
  </si>
  <si>
    <t>Субсидии на реализацию мероприятий региональных программ в сфере дорожного хозяйства, включая проекты, реализуемые с применением механизмов государственно-частного партнерства, и строительство, реконструкцию и ремонт уникальных искусственных дорожных сооружений по решениям Правительства Российской Федерации за счет иных межбюджетных трансфертов, предоставляемых из федерального бюджета (строительство и реконструкция Московского моста до 6 полос)</t>
  </si>
  <si>
    <t>Субсидии на реализацию мероприятий приоритетного проекта "Безопасные и качественные дороги"</t>
  </si>
  <si>
    <t>Субсидии на реализацию  проектов развития общественной инфраструктуры, основанных на местных инициативах</t>
  </si>
  <si>
    <t>Субсидии на реализацию проектов комплексного обустройства площадок под компактную жилищную застройку в сельской местности в рамках реализации мероприятий федеральной целевой программы "Устойчивое развитие сельских территорий на 2014-2017 годы и на период до 2020 года"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</si>
  <si>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бщеобразовательных организаций, имеющих износ 50 процентов и выше) </t>
  </si>
  <si>
    <t>Субсидии на реконструкцию канализационных очистных сооружений производительностью 15000 куб.м/сут в г.Канаше Чувашской Республики</t>
  </si>
  <si>
    <t>Субсидии на строительство автомобильной дороги ул.Машиностроителей - автодорога "Аниш" в г.Канаш Чувашской Республики</t>
  </si>
  <si>
    <t>Субсидии на строительство инженерной инфраструктуры индустриального (промышленного) парка в г.Канаше Чувашской Республики</t>
  </si>
  <si>
    <t>Субсидии на строительство автодорог 1-ого пускового комплекса 1-й очереди строительства жилого района "Новый город" г.Чебоксары</t>
  </si>
  <si>
    <t>Субсидии на строительство транспортной инфраструктуры этноэкологического комплекса "Амазония" г. Чебоксары в рамках реализации мероприятий федеральной целевой программы "Развитие внутреннего и въездного туризма в Российской Федерации (2011 - 2018 годы)"</t>
  </si>
  <si>
    <t>Строительство инженерной инфраструктуры индустриального парка в г. Чебоксары Чувашской Республики (II очередь) в рамках софинансирования капитальных вложений</t>
  </si>
  <si>
    <t>Субсидии на осуществление капитального ремонта гидротехнических сооружений, находящихся в собственности Чувашской Республики, муниципальной собственности, и бесхозяйных гидротехнических сооружений</t>
  </si>
  <si>
    <t xml:space="preserve">Субсидии на строительство здания сельского дома культуры в с. Шоркистры Урмарского района
</t>
  </si>
  <si>
    <t>Субсидии на строительство сельского дома культуры в д. Долгий Остров Батыревского района</t>
  </si>
  <si>
    <t>Субсидии на строительство сельского дома культуры в с. Чутеево Янтиковского района</t>
  </si>
  <si>
    <t>Субсидии на реконструкцию здания мастерской школы под сельский дом культуры в с. Малые Кибечи Канашского района</t>
  </si>
  <si>
    <t>Субсидии на строительство дома культуры в д.Шоля Красночетайского района</t>
  </si>
  <si>
    <t>Субсидии на строительство стадиона-площадки в с. Порецкое, пер.Школьный</t>
  </si>
  <si>
    <t>Субсидии на реконструкию тренировочоного футбольного поля в с.Батырево Батыревского раона Чувашской Республики</t>
  </si>
  <si>
    <t>Субсидии на реконструкцию тренировочной площадки на стадионе МБОУ ДОД "Детско-юношеская спортивная школа "Спартак", г.Чебоксары, ул.Гагарина, д. 40, в рамках реализации мероприятий по подготовке и проведению чемпионата мира по футболу в 2018 году в Российской Федерации</t>
  </si>
  <si>
    <t>Субсидии на реконструкцию существующего здания МБОУ "Гимназия №1" в г.Мариинский Посад по ул.Июльская, д.25</t>
  </si>
  <si>
    <t>Субсидии на строительство средней общеобразовательной школы на 1000 ученических мест в микрорайоне "Южный" г.Цивильск Чувашской Республики</t>
  </si>
  <si>
    <t>Субсидии на строительство средней общеобразовательной школы  в мкр."Волжский-3" г.Чебоксары</t>
  </si>
  <si>
    <t>Субсидии на строительство здания планетария в Парке имени космонавта А.Г.Николаева в г.Чебоксары</t>
  </si>
  <si>
    <t>Субсидии на реконструкцию Московской набережной г. Чебоксары 2-ой этап в рамках реализации мероприятий федеральной целевой программы "Развитие внутреннего и въездного туризма в Российской Федерации (2011 - 2018 годы)"</t>
  </si>
  <si>
    <t>Субсидии на строительство автомобильной дороги в составе проекта "Комплексная компактная застройка и благоустройство жилой группы в южной части д.Яндово Синьяльского сельского поселения Чебоксарского района Чувашской Республики"</t>
  </si>
  <si>
    <t xml:space="preserve">Субсидии на поощрение победителей экономического соревнования в сельском хозяйстве между муниципальными районами Чувашской Республики
</t>
  </si>
  <si>
    <t xml:space="preserve">Субсидии бюджетам муниципальных районов на софинансирование мероприятий по улучшению жилищных условий граждан, проживающих и работающих в сельской местности, в том числе молодых семей и молодых специалистов, в рамках федеральной
целевой программы "Устойчивое развитие сельских территорий на 2014 - 2017 годы и на период до 2020 года"
</t>
  </si>
  <si>
    <t xml:space="preserve">Субсидии на реализацию проектов местных инициатив граждан, проживающих в сельской местности </t>
  </si>
  <si>
    <t xml:space="preserve">Субсидии бюджетам муниципальных районов и бюджетам городских округов на поддержку отрасли культуры (в части комплектования книжных фондов библиотек муниципальных образований)
</t>
  </si>
  <si>
    <t xml:space="preserve">Субсидии бюджетам муниципальных районов на укрепление материально-технической базы муниципальных образовательных организаций (в части устройства отапливаемых санитарно-технических помещений)
</t>
  </si>
  <si>
    <t xml:space="preserve">Субсидии бюджетам муниципальных районов на укрепление материально-технической базы муниципальных образовательных организаций (в части мероприятий по созданию в общеобразовательных организациях,
расположенных в сельской местности, условий для занятий физической культурой и спортом)
</t>
  </si>
  <si>
    <t xml:space="preserve">Субсидии бюджетам муниципальных районов и бюджетам городских округов на обеспечение развития и укрепления материально-технической базы муниципальных домов культуры
</t>
  </si>
  <si>
    <t xml:space="preserve">Субсидии бюджетам муниципальных районов и бюджетам городских округов на осуществление мероприятий
государственной программы Российской Федерации "Доступная среда" на 2011 - 2020 годы (в части мероприятий по созданию в образовательных организациях условий
для инклюзивного образования детей-инвалидов)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</si>
  <si>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мероприятий по созданию в образовательных организациях условий для инклюзивного образования детей-инвалидов)
</t>
  </si>
  <si>
    <t xml:space="preserve">Субсидии бюджетам городских округов на осуществление мероприятий государственной программы Российской Федерации "Доступная среда" на 2011 - 2020 годы (в части мероприятий по поддержке учреждений спортивной направленности по адаптивной физической культуре и спорту)
</t>
  </si>
  <si>
    <t xml:space="preserve">Субсидии бюджетам муниципальных районов на создание в общеобразовательных организациях, расположенных в сельской местности, условий для занятий
физической культурой и спортом
</t>
  </si>
  <si>
    <t>Субсидии на поддержка государственных программ субъектов Российской Федерации и муниципальных программ формирования современной городской среды</t>
  </si>
  <si>
    <t>Субсидии на поддержка обустройства мест массового отдыха населения (городских парков)</t>
  </si>
  <si>
    <t xml:space="preserve">Субсидии на обеспечение мероприятий по переселению граждан из аварийного жилищного фонда </t>
  </si>
  <si>
    <t>Субсидии на поддержку муниципальных программ развития малого и среднего предпринимательства в монопрофильных муниципальных образованиях в рамках государственной поддержки малого и среднего предпринимательства, включая крестьянские (фермерские) хозяйства, а также реализации мероприятий по поддержке молодежного предпринимательства</t>
  </si>
  <si>
    <t>Субсидии на рекультивацию санкционированной свалки твердых коммунальных отходов г.Чебоксары</t>
  </si>
  <si>
    <t>Субсидии на укрепление материально-технической базы и оснащение оборудованием детских школ искусств в рамках поддержки отрасли культуры</t>
  </si>
  <si>
    <t>Субсидии на 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в рамках поддержки отрасли культуры</t>
  </si>
  <si>
    <t>Субсидии на выплату денежного поощрения лучшим муниципальным учреждениям культуры, находящимся на территориях сельских поселений, и их работникам в рамках поддержки отрасли культуры</t>
  </si>
  <si>
    <t>Субсидии на строительство детского сада в мкр. Восточный г. Канаша Чувашской Республики в рамках реализации подпрограммы "Стимулирование программ развития жилищного строительства субъектов Российской Федерации" федеральной целевой программы "Жилище" на 2015-2020 годы</t>
  </si>
  <si>
    <t>Субсидии на строительство дошкольного образовательного учреждения по ул.Р.Люксембург г.Чебоксары Чувашской Республики в рамках реализации подпрограммы "Стимулирование программ развития жилищного строительства субъектов Российской Федерации" федеральной целевой программы "Жилище" на 2015-2020 годы</t>
  </si>
  <si>
    <t>Субсидии на строительство пристроев с санитарно-техническими помещениями к зданиям муниципальных общеобразовательных организаций</t>
  </si>
  <si>
    <t>Субсидии - всего</t>
  </si>
  <si>
    <t xml:space="preserve">Субвенций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а также гражданам, проработавшим не менее 10 лет на указанных должностях в этих организациях, расположенных в сельских населенных пунктах, рабочих поселках (поселках городского типа), вышедшим на пенсию в период работы в этих организациях, у которых право на указанную меру социальной поддержки возникло по состоянию на 31 января 2016 года, за исключением вопросов, решение которых отнесено к ведению Российской Федерации
</t>
  </si>
  <si>
    <t xml:space="preserve">Субвенций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а также гражданам, проработавшим не менее 10 лет на указанных должностях в этих организациях, расположенных в сельских населенных пунктах, рабочих поселках (поселках городского типа), вышедшим на пенсию в период работы в этих организациях, у которых  право на указанную меру социальной поддержки  возникло по состоянию на 31 января 2016 года, за исключением вопросов, решение которых отнесено к ведению Российской Федерации </t>
  </si>
  <si>
    <t xml:space="preserve">Субвенций бюджетам муниципальных районов и бюджетам городских округов для осуществления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
</t>
  </si>
  <si>
    <t xml:space="preserve">Субвенций бюджетам городских округов для осуществления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
на строительство (приобретение) жилых помещений,
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местностей, а также бюджетам муниципальных районов - по расчету и предоставлению субвенций бюджетам поселений для осуществления указанных государственных полномочий
</t>
  </si>
  <si>
    <t xml:space="preserve">  Субвенций бюджетам муниципальных районов и бюджетам городских округов для осуществления государственных полномочий Чувашской Республики по организации и осуществлению деятельности по опеке
и попечительству
</t>
  </si>
  <si>
    <t xml:space="preserve">Субвенций бюджетам муниципальных районов и бюджетам городских округов для осуществления государственных полномочий Чувашской Республики по обеспечению благоустроенными жилыми помещениями
специализированного жилищного фонда по договорам найма специализированных жилых помещений детей-сирот и детей, оставшихся без попечения родителей, лиц из числа детей-сирот и детей, оставшихся без попечения родителей
</t>
  </si>
  <si>
    <t xml:space="preserve">Субвенций бюджетам городских округов для осуществления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пункте 3 части 1 статьи 11 закона Чувашской Республики от 17 октября 2005 года N 42 "О регулировании жилищных отношений" и состоящих на учете в качестве нуждающихся в жилых помещениях, бюджетам муниципальных районов по расчету и предоставлению субвенций бюджетам поселений для осуществления указанных государственных полномочий Чувашской Республики
</t>
  </si>
  <si>
    <t xml:space="preserve">Субвенций бюджетам муниципальных районов и бюджетам городских округов для осуществления делегированных государственных полномочий Российской Федерации по назначению и выплате единовременного пособия при передаче ребенка на воспитание в семью </t>
  </si>
  <si>
    <t xml:space="preserve">Субвенций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
реализации прав на получение общедоступного и бесплатного дошкольного образования в муниципальных дошкольных
образовательных организациях
</t>
  </si>
  <si>
    <t xml:space="preserve">Субвенций бюджетам муниципальных районови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
общеобразовательных организациях
</t>
  </si>
  <si>
    <t xml:space="preserve">Субвенций бюджетам муниципальных районов и бюджетам городских округов для осуществления делегированных государственных полномочий
Российской Федерации на государственную регистрацию актов гражданского состояния
</t>
  </si>
  <si>
    <t xml:space="preserve">Субвенций бюджетам муниципальных районов 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об административных правонарушениях
</t>
  </si>
  <si>
    <t xml:space="preserve">Субвенций бюджетам муниципальных районов
и бюджетам городских округов для осуществления государственных полномочий Чувашской Республики по созданию
комиссий по делам несовершеннолетних и защите их прав и организации деятельности таких комиссий
</t>
  </si>
  <si>
    <t xml:space="preserve">Субвенции на финансовое обеспечение  передаваемых государственных полномочий Чувашской Республики по расчёту и предоставлению дотаций на выравнивание бюджетной обеспеченности поселений </t>
  </si>
  <si>
    <t xml:space="preserve">Субвенции  бюджетам муниципальных районов и бюджетам городских округов для осуществления государственных полномочий Чувашской Республики по обеспечению проведения ремонта жилых помещений,
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
в возрасте от 14 до 23 лет
</t>
  </si>
  <si>
    <t xml:space="preserve">Субвенций бюджетам муниципальных районов и бюджетам городских округов для осуществления государственных полномочий Чувашской Республики в сфере трудовых отношений </t>
  </si>
  <si>
    <t xml:space="preserve">Субвенций бюджетам муниципальных районов и бюджетам городских округов на осуществление государственных полномочий Чувашской Республики по организации проведения на территории поселений и городских округов мероприятий по отлову и содержанию безнадзорных животных, а также по расчету и предоставлению указанных субвенций бюджетам поселений
</t>
  </si>
  <si>
    <t xml:space="preserve">Субвенций бюджетам муниципальных районов 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
гражданам, усыновившим (удочерившим) ребенка (детей) на территории Чувашской Республики
</t>
  </si>
  <si>
    <t xml:space="preserve">Субвенций бюджетам муниципальных районов для осуществления государственных полномочий Чувашской Республики по расчету и предоставлению субвенций
бюджетам поселений, органы местного самоуправления которых осуществляют полномочия по первичному воинскому учету граждан
</t>
  </si>
  <si>
    <t xml:space="preserve">Субвенций бюджетам городских округов
на осуществление полномочий Российской Федерации по обеспечению жильем граждан, уволенных с военной службы (службы), и приравненных к ним лиц в соответствии
с федеральной целевой программой "Жилище"
на 2015 - 2020 годы
</t>
  </si>
  <si>
    <t>Субвенции - всего</t>
  </si>
  <si>
    <t>Иные межбюджетные трансферты на реализацию мероприятий по развитию общественной инфраструктуры населенных пунктов в рамках празднования Дня Республики</t>
  </si>
  <si>
    <t xml:space="preserve">Иные межбюджетные трансферты бюджетам муниципальных районов и бюджетам городских округов на выплату социальных пособий учащимся общеобразовательных организаций, расположенных на территории Чувашской Республики, нуждающимся в приобретении проездных билетов для проезда между пунктами проживания
и обучения на транспорте городского и пригородного сообщения
на территории Чувашской Республики
</t>
  </si>
  <si>
    <t xml:space="preserve">Иные межбюджетные трансферты на проведение оценки эффективности деятельности органов местного самоуправления </t>
  </si>
  <si>
    <t>Иные межбюджетные трансферты на гранты Главы Чувашской Республики муниципальным районам и городским округам для стимулирования привлечения инвестиций в основной капитал и развитие экономического (налогового) потенциала территорий</t>
  </si>
  <si>
    <t>Иные межбюджетные трансферты на реализацию новых организационно-экономических моделей и стандартов в дошкольном образовании путем разработки нормативно-методической базы и экспертно-аналитическое сопровождение ее внедрения</t>
  </si>
  <si>
    <t>Иные межбюджетные трансферты - всего</t>
  </si>
  <si>
    <t>ИТОГО</t>
  </si>
  <si>
    <t>Плановые назначения</t>
  </si>
  <si>
    <t>Перечислено</t>
  </si>
  <si>
    <t>% исполнения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</si>
  <si>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</si>
  <si>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</si>
  <si>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</si>
  <si>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</si>
  <si>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</si>
  <si>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</si>
  <si>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</si>
  <si>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</si>
  <si>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</si>
  <si>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</si>
  <si>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</si>
  <si>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</si>
  <si>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</si>
  <si>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</si>
  <si>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</si>
  <si>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</si>
  <si>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</si>
  <si>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</si>
  <si>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</si>
  <si>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</si>
  <si>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</si>
  <si>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 Алатырь</t>
  </si>
  <si>
    <t>г. Канаш</t>
  </si>
  <si>
    <t>г. Новочебоксарск</t>
  </si>
  <si>
    <t>г. Шумерля</t>
  </si>
  <si>
    <t>г. Чебоксары</t>
  </si>
  <si>
    <t>Нераспределенная сумма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</si>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</sst>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ET"/>
    </font>
    <font>
      <b/>
      <sz val="20"/>
      <color theme="1"/>
      <name val="TimesET"/>
    </font>
    <font>
      <sz val="10"/>
      <color theme="1"/>
      <name val="Arial Cyr"/>
      <charset val="204"/>
    </font>
    <font>
      <b/>
      <sz val="11"/>
      <color theme="1"/>
      <name val="TimesET"/>
    </font>
    <font>
      <b/>
      <sz val="16"/>
      <color theme="1"/>
      <name val="TimesET"/>
    </font>
    <font>
      <sz val="10"/>
      <color theme="1"/>
      <name val="TimesET"/>
    </font>
    <font>
      <sz val="8"/>
      <color theme="1"/>
      <name val="TimesET"/>
    </font>
    <font>
      <sz val="8.5"/>
      <color theme="1"/>
      <name val="TimesET"/>
    </font>
    <font>
      <sz val="9"/>
      <color theme="1"/>
      <name val="TimesET"/>
    </font>
    <font>
      <b/>
      <sz val="10"/>
      <color theme="1"/>
      <name val="Arial Cyr"/>
      <charset val="204"/>
    </font>
    <font>
      <sz val="12"/>
      <color theme="1"/>
      <name val="TimesET"/>
    </font>
    <font>
      <b/>
      <sz val="12"/>
      <color theme="1"/>
      <name val="TimesET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1">
    <xf numFmtId="0" fontId="0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4" borderId="0"/>
    <xf numFmtId="0" fontId="16" fillId="0" borderId="0">
      <alignment wrapText="1"/>
    </xf>
    <xf numFmtId="0" fontId="16" fillId="0" borderId="0"/>
    <xf numFmtId="0" fontId="17" fillId="0" borderId="0">
      <alignment horizontal="center" wrapText="1"/>
    </xf>
    <xf numFmtId="0" fontId="17" fillId="0" borderId="0">
      <alignment horizontal="center"/>
    </xf>
    <xf numFmtId="0" fontId="16" fillId="0" borderId="0">
      <alignment horizontal="right"/>
    </xf>
    <xf numFmtId="0" fontId="16" fillId="4" borderId="6"/>
    <xf numFmtId="0" fontId="16" fillId="0" borderId="7">
      <alignment horizontal="center" vertical="center" wrapText="1"/>
    </xf>
    <xf numFmtId="0" fontId="16" fillId="4" borderId="8"/>
    <xf numFmtId="49" fontId="16" fillId="0" borderId="7">
      <alignment horizontal="left" vertical="top" wrapText="1" indent="2"/>
    </xf>
    <xf numFmtId="49" fontId="16" fillId="0" borderId="7">
      <alignment horizontal="center" vertical="top" shrinkToFit="1"/>
    </xf>
    <xf numFmtId="4" fontId="16" fillId="0" borderId="7">
      <alignment horizontal="right" vertical="top" shrinkToFit="1"/>
    </xf>
    <xf numFmtId="10" fontId="16" fillId="0" borderId="7">
      <alignment horizontal="right" vertical="top" shrinkToFit="1"/>
    </xf>
    <xf numFmtId="0" fontId="16" fillId="4" borderId="8">
      <alignment shrinkToFit="1"/>
    </xf>
    <xf numFmtId="0" fontId="18" fillId="0" borderId="7">
      <alignment horizontal="left"/>
    </xf>
    <xf numFmtId="4" fontId="18" fillId="2" borderId="7">
      <alignment horizontal="right" vertical="top" shrinkToFit="1"/>
    </xf>
    <xf numFmtId="10" fontId="18" fillId="2" borderId="7">
      <alignment horizontal="right" vertical="top" shrinkToFit="1"/>
    </xf>
    <xf numFmtId="0" fontId="16" fillId="4" borderId="9"/>
    <xf numFmtId="0" fontId="16" fillId="0" borderId="0">
      <alignment horizontal="left" wrapText="1"/>
    </xf>
    <xf numFmtId="0" fontId="18" fillId="0" borderId="7">
      <alignment vertical="top" wrapText="1"/>
    </xf>
    <xf numFmtId="4" fontId="18" fillId="5" borderId="7">
      <alignment horizontal="right" vertical="top" shrinkToFit="1"/>
    </xf>
    <xf numFmtId="10" fontId="18" fillId="5" borderId="7">
      <alignment horizontal="right" vertical="top" shrinkToFit="1"/>
    </xf>
    <xf numFmtId="0" fontId="16" fillId="4" borderId="8">
      <alignment horizontal="center"/>
    </xf>
    <xf numFmtId="0" fontId="16" fillId="4" borderId="8">
      <alignment horizontal="left"/>
    </xf>
    <xf numFmtId="0" fontId="16" fillId="4" borderId="9">
      <alignment horizontal="center"/>
    </xf>
    <xf numFmtId="0" fontId="16" fillId="4" borderId="9">
      <alignment horizontal="left"/>
    </xf>
    <xf numFmtId="0" fontId="1" fillId="0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15" fillId="0" borderId="0"/>
    <xf numFmtId="0" fontId="1" fillId="2" borderId="1" applyNumberFormat="0" applyFont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" fontId="3" fillId="3" borderId="0" xfId="0" applyNumberFormat="1" applyFont="1" applyFill="1" applyAlignment="1">
      <alignment horizontal="center"/>
    </xf>
    <xf numFmtId="4" fontId="3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" fontId="12" fillId="3" borderId="0" xfId="0" applyNumberFormat="1" applyFont="1" applyFill="1"/>
    <xf numFmtId="164" fontId="3" fillId="3" borderId="2" xfId="0" applyNumberFormat="1" applyFont="1" applyFill="1" applyBorder="1" applyAlignment="1">
      <alignment horizontal="center" vertical="center" wrapText="1"/>
    </xf>
    <xf numFmtId="4" fontId="12" fillId="0" borderId="0" xfId="0" applyNumberFormat="1" applyFont="1"/>
    <xf numFmtId="165" fontId="13" fillId="3" borderId="2" xfId="0" applyNumberFormat="1" applyFont="1" applyFill="1" applyBorder="1" applyAlignment="1">
      <alignment vertical="center" wrapText="1"/>
    </xf>
    <xf numFmtId="165" fontId="13" fillId="3" borderId="2" xfId="0" applyNumberFormat="1" applyFont="1" applyFill="1" applyBorder="1" applyAlignment="1">
      <alignment horizontal="right" wrapText="1"/>
    </xf>
    <xf numFmtId="165" fontId="14" fillId="3" borderId="2" xfId="0" applyNumberFormat="1" applyFont="1" applyFill="1" applyBorder="1" applyAlignment="1">
      <alignment horizontal="right" wrapText="1"/>
    </xf>
    <xf numFmtId="165" fontId="14" fillId="3" borderId="2" xfId="0" applyNumberFormat="1" applyFont="1" applyFill="1" applyBorder="1" applyAlignment="1">
      <alignment horizontal="right"/>
    </xf>
    <xf numFmtId="4" fontId="5" fillId="3" borderId="0" xfId="0" applyNumberFormat="1" applyFont="1" applyFill="1"/>
    <xf numFmtId="0" fontId="14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165" fontId="13" fillId="3" borderId="2" xfId="0" applyNumberFormat="1" applyFont="1" applyFill="1" applyBorder="1" applyAlignment="1">
      <alignment wrapText="1"/>
    </xf>
    <xf numFmtId="49" fontId="14" fillId="3" borderId="2" xfId="0" applyNumberFormat="1" applyFont="1" applyFill="1" applyBorder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165" fontId="13" fillId="0" borderId="0" xfId="0" applyNumberFormat="1" applyFont="1" applyFill="1" applyBorder="1" applyAlignment="1">
      <alignment horizontal="right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164" fontId="10" fillId="3" borderId="4" xfId="0" applyNumberFormat="1" applyFont="1" applyFill="1" applyBorder="1" applyAlignment="1">
      <alignment horizontal="center" vertical="center" wrapText="1"/>
    </xf>
    <xf numFmtId="164" fontId="10" fillId="3" borderId="5" xfId="0" applyNumberFormat="1" applyFont="1" applyFill="1" applyBorder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164" fontId="11" fillId="3" borderId="5" xfId="0" applyNumberFormat="1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164" fontId="8" fillId="3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41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Обычный" xfId="0" builtinId="0"/>
    <cellStyle name="Обычный 2" xfId="32"/>
    <cellStyle name="Обычный 3" xfId="33"/>
    <cellStyle name="Обычный 4" xfId="34"/>
    <cellStyle name="Обычный 5" xfId="35"/>
    <cellStyle name="Обычный 6" xfId="36"/>
    <cellStyle name="Обычный 7" xfId="37"/>
    <cellStyle name="Обычный 8" xfId="38"/>
    <cellStyle name="Обычный 9" xfId="39"/>
    <cellStyle name="Примечание 2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E34"/>
  <sheetViews>
    <sheetView tabSelected="1" view="pageBreakPreview" zoomScale="75" zoomScaleNormal="80" zoomScaleSheetLayoutView="75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29.5703125" defaultRowHeight="12.75"/>
  <cols>
    <col min="1" max="1" width="22" style="24" customWidth="1"/>
    <col min="2" max="3" width="16.5703125" style="25" customWidth="1"/>
    <col min="4" max="4" width="14.85546875" style="25" customWidth="1"/>
    <col min="5" max="6" width="16.5703125" style="25" customWidth="1"/>
    <col min="7" max="7" width="14.140625" style="25" customWidth="1"/>
    <col min="8" max="9" width="16.5703125" style="26" customWidth="1"/>
    <col min="10" max="10" width="13.85546875" style="26" customWidth="1"/>
    <col min="11" max="12" width="16.5703125" style="25" customWidth="1"/>
    <col min="13" max="13" width="15.42578125" style="25" customWidth="1"/>
    <col min="14" max="15" width="16.5703125" style="25" customWidth="1"/>
    <col min="16" max="16" width="14.85546875" style="25" customWidth="1"/>
    <col min="17" max="17" width="17.5703125" style="25" customWidth="1"/>
    <col min="18" max="18" width="15.85546875" style="25" customWidth="1"/>
    <col min="19" max="19" width="15" style="25" customWidth="1"/>
    <col min="20" max="20" width="17.5703125" style="25" customWidth="1"/>
    <col min="21" max="21" width="15.42578125" style="25" customWidth="1"/>
    <col min="22" max="22" width="14.85546875" style="25" customWidth="1"/>
    <col min="23" max="23" width="17.5703125" style="25" customWidth="1"/>
    <col min="24" max="24" width="16" style="25" customWidth="1"/>
    <col min="25" max="25" width="15" style="25" customWidth="1"/>
    <col min="26" max="26" width="17.5703125" style="25" customWidth="1"/>
    <col min="27" max="27" width="16.42578125" style="25" customWidth="1"/>
    <col min="28" max="28" width="15.140625" style="25" customWidth="1"/>
    <col min="29" max="29" width="17.5703125" style="25" customWidth="1"/>
    <col min="30" max="30" width="15.85546875" style="25" customWidth="1"/>
    <col min="31" max="31" width="14.28515625" style="25" customWidth="1"/>
    <col min="32" max="33" width="17.5703125" style="25" customWidth="1"/>
    <col min="34" max="34" width="15.140625" style="25" customWidth="1"/>
    <col min="35" max="35" width="17.5703125" style="25" customWidth="1"/>
    <col min="36" max="36" width="15.85546875" style="25" customWidth="1"/>
    <col min="37" max="37" width="15.28515625" style="25" customWidth="1"/>
    <col min="38" max="38" width="17.5703125" style="25" customWidth="1"/>
    <col min="39" max="39" width="14.28515625" style="25" customWidth="1"/>
    <col min="40" max="40" width="15" style="25" customWidth="1"/>
    <col min="41" max="41" width="17.5703125" style="25" customWidth="1"/>
    <col min="42" max="42" width="14.5703125" style="25" customWidth="1"/>
    <col min="43" max="43" width="15.140625" style="25" customWidth="1"/>
    <col min="44" max="44" width="16.85546875" style="25" customWidth="1"/>
    <col min="45" max="45" width="16" style="25" customWidth="1"/>
    <col min="46" max="46" width="15.140625" style="25" customWidth="1"/>
    <col min="47" max="47" width="17.5703125" style="25" customWidth="1"/>
    <col min="48" max="48" width="15.42578125" style="25" customWidth="1"/>
    <col min="49" max="49" width="15.28515625" style="25" customWidth="1"/>
    <col min="50" max="50" width="17.5703125" style="25" customWidth="1"/>
    <col min="51" max="51" width="16" style="25" customWidth="1"/>
    <col min="52" max="52" width="14.85546875" style="25" customWidth="1"/>
    <col min="53" max="53" width="17.5703125" style="25" customWidth="1"/>
    <col min="54" max="54" width="16" style="25" customWidth="1"/>
    <col min="55" max="55" width="15" style="25" customWidth="1"/>
    <col min="56" max="56" width="17.5703125" style="25" customWidth="1"/>
    <col min="57" max="57" width="16.42578125" style="25" customWidth="1"/>
    <col min="58" max="58" width="14.7109375" style="25" customWidth="1"/>
    <col min="59" max="59" width="17.5703125" style="25" customWidth="1"/>
    <col min="60" max="60" width="15.42578125" style="25" customWidth="1"/>
    <col min="61" max="61" width="14" style="25" customWidth="1"/>
    <col min="62" max="62" width="17.5703125" style="25" customWidth="1"/>
    <col min="63" max="63" width="16.85546875" style="25" customWidth="1"/>
    <col min="64" max="64" width="14.28515625" style="25" customWidth="1"/>
    <col min="65" max="67" width="14.28515625" style="26" customWidth="1"/>
    <col min="68" max="69" width="17.5703125" style="25" customWidth="1"/>
    <col min="70" max="70" width="14.7109375" style="25" customWidth="1"/>
    <col min="71" max="71" width="17.5703125" style="25" customWidth="1"/>
    <col min="72" max="72" width="16.28515625" style="25" customWidth="1"/>
    <col min="73" max="73" width="14.5703125" style="25" customWidth="1"/>
    <col min="74" max="74" width="17.5703125" style="25" customWidth="1"/>
    <col min="75" max="75" width="15.28515625" style="25" customWidth="1"/>
    <col min="76" max="76" width="14.7109375" style="25" customWidth="1"/>
    <col min="77" max="77" width="17.5703125" style="25" customWidth="1"/>
    <col min="78" max="78" width="15.28515625" style="25" customWidth="1"/>
    <col min="79" max="79" width="14.5703125" style="25" customWidth="1"/>
    <col min="80" max="80" width="17.5703125" style="25" customWidth="1"/>
    <col min="81" max="81" width="15.7109375" style="25" customWidth="1"/>
    <col min="82" max="82" width="15.42578125" style="25" customWidth="1"/>
    <col min="83" max="83" width="17.5703125" style="25" customWidth="1"/>
    <col min="84" max="84" width="16.42578125" style="25" customWidth="1"/>
    <col min="85" max="85" width="15.140625" style="25" customWidth="1"/>
    <col min="86" max="86" width="17.5703125" style="25" customWidth="1"/>
    <col min="87" max="87" width="15" style="25" customWidth="1"/>
    <col min="88" max="88" width="14.28515625" style="25" customWidth="1"/>
    <col min="89" max="89" width="17.5703125" style="25" customWidth="1"/>
    <col min="90" max="90" width="14.140625" style="25" customWidth="1"/>
    <col min="91" max="91" width="15.140625" style="25" customWidth="1"/>
    <col min="92" max="92" width="17.5703125" style="25" customWidth="1"/>
    <col min="93" max="94" width="14.5703125" style="25" customWidth="1"/>
    <col min="95" max="96" width="17.5703125" style="25" customWidth="1"/>
    <col min="97" max="97" width="14.85546875" style="25" customWidth="1"/>
    <col min="98" max="98" width="17.5703125" style="25" customWidth="1"/>
    <col min="99" max="99" width="16.42578125" style="25" customWidth="1"/>
    <col min="100" max="100" width="14.140625" style="25" customWidth="1"/>
    <col min="101" max="101" width="17.5703125" style="25" customWidth="1"/>
    <col min="102" max="102" width="15.42578125" style="25" customWidth="1"/>
    <col min="103" max="103" width="14.7109375" style="25" customWidth="1"/>
    <col min="104" max="104" width="17.5703125" style="25" customWidth="1"/>
    <col min="105" max="105" width="14.28515625" style="25" customWidth="1"/>
    <col min="106" max="106" width="14.5703125" style="25" customWidth="1"/>
    <col min="107" max="121" width="15.42578125" style="25" customWidth="1"/>
    <col min="122" max="122" width="17.5703125" style="25" customWidth="1"/>
    <col min="123" max="123" width="15.85546875" style="25" customWidth="1"/>
    <col min="124" max="124" width="14" style="25" customWidth="1"/>
    <col min="125" max="125" width="17.5703125" style="25" customWidth="1"/>
    <col min="126" max="126" width="15.140625" style="25" customWidth="1"/>
    <col min="127" max="127" width="13.28515625" style="25" customWidth="1"/>
    <col min="128" max="128" width="17.5703125" style="25" customWidth="1"/>
    <col min="129" max="129" width="14.85546875" style="25" customWidth="1"/>
    <col min="130" max="130" width="13.7109375" style="25" customWidth="1"/>
    <col min="131" max="131" width="17.5703125" style="25" customWidth="1"/>
    <col min="132" max="132" width="14.140625" style="25" customWidth="1"/>
    <col min="133" max="133" width="14.28515625" style="25" customWidth="1"/>
    <col min="134" max="134" width="17.5703125" style="25" customWidth="1"/>
    <col min="135" max="135" width="12.28515625" style="25" customWidth="1"/>
    <col min="136" max="136" width="14.28515625" style="25" customWidth="1"/>
    <col min="137" max="137" width="17.5703125" style="25" customWidth="1"/>
    <col min="138" max="138" width="16.42578125" style="25" customWidth="1"/>
    <col min="139" max="139" width="14.7109375" style="25" customWidth="1"/>
    <col min="140" max="140" width="17.5703125" style="25" customWidth="1"/>
    <col min="141" max="141" width="16" style="25" customWidth="1"/>
    <col min="142" max="142" width="15.140625" style="25" customWidth="1"/>
    <col min="143" max="143" width="17.5703125" style="25" customWidth="1"/>
    <col min="144" max="144" width="15.140625" style="25" customWidth="1"/>
    <col min="145" max="145" width="14.85546875" style="25" customWidth="1"/>
    <col min="146" max="146" width="17.5703125" style="25" customWidth="1"/>
    <col min="147" max="147" width="16" style="25" customWidth="1"/>
    <col min="148" max="148" width="15.42578125" style="25" customWidth="1"/>
    <col min="149" max="149" width="17.5703125" style="25" customWidth="1"/>
    <col min="150" max="150" width="14.85546875" style="25" customWidth="1"/>
    <col min="151" max="151" width="15.42578125" style="25" customWidth="1"/>
    <col min="152" max="152" width="17.5703125" style="25" customWidth="1"/>
    <col min="153" max="153" width="15.85546875" style="25" customWidth="1"/>
    <col min="154" max="154" width="15.140625" style="25" customWidth="1"/>
    <col min="155" max="155" width="17.5703125" style="25" customWidth="1"/>
    <col min="156" max="156" width="15.42578125" style="25" customWidth="1"/>
    <col min="157" max="157" width="15.28515625" style="25" customWidth="1"/>
    <col min="158" max="158" width="17.5703125" style="25" customWidth="1"/>
    <col min="159" max="159" width="16" style="25" customWidth="1"/>
    <col min="160" max="160" width="15.28515625" style="25" customWidth="1"/>
    <col min="161" max="161" width="17.5703125" style="25" customWidth="1"/>
    <col min="162" max="162" width="15.85546875" style="25" customWidth="1"/>
    <col min="163" max="163" width="14.5703125" style="25" customWidth="1"/>
    <col min="164" max="164" width="17.5703125" style="25" customWidth="1"/>
    <col min="165" max="165" width="15.28515625" style="25" customWidth="1"/>
    <col min="166" max="166" width="15" style="25" customWidth="1"/>
    <col min="167" max="167" width="17.5703125" style="25" customWidth="1"/>
    <col min="168" max="168" width="15.85546875" style="25" customWidth="1"/>
    <col min="169" max="169" width="15.28515625" style="25" customWidth="1"/>
    <col min="170" max="170" width="17.5703125" style="25" customWidth="1"/>
    <col min="171" max="171" width="16.28515625" style="25" customWidth="1"/>
    <col min="172" max="172" width="15.42578125" style="25" customWidth="1"/>
    <col min="173" max="173" width="17.5703125" style="25" customWidth="1"/>
    <col min="174" max="174" width="14.7109375" style="25" customWidth="1"/>
    <col min="175" max="175" width="14.85546875" style="25" customWidth="1"/>
    <col min="176" max="176" width="17.5703125" style="25" customWidth="1"/>
    <col min="177" max="178" width="14.85546875" style="25" customWidth="1"/>
    <col min="179" max="179" width="17.5703125" style="26" customWidth="1"/>
    <col min="180" max="180" width="16.85546875" style="26" customWidth="1"/>
    <col min="181" max="181" width="14.5703125" style="26" customWidth="1"/>
    <col min="182" max="182" width="17.5703125" style="25" customWidth="1"/>
    <col min="183" max="183" width="13.5703125" style="25" customWidth="1"/>
    <col min="184" max="184" width="14.85546875" style="25" customWidth="1"/>
    <col min="185" max="185" width="18.5703125" style="25" customWidth="1"/>
    <col min="186" max="186" width="15.5703125" style="25" customWidth="1"/>
    <col min="187" max="187" width="18.5703125" style="25" customWidth="1"/>
    <col min="188" max="189" width="16.28515625" style="25" customWidth="1"/>
    <col min="190" max="190" width="15" style="25" customWidth="1"/>
    <col min="191" max="192" width="16.28515625" style="25" customWidth="1"/>
    <col min="193" max="193" width="15.140625" style="25" customWidth="1"/>
    <col min="194" max="195" width="16.28515625" style="25" customWidth="1"/>
    <col min="196" max="196" width="15" style="25" customWidth="1"/>
    <col min="197" max="197" width="17.5703125" style="25" customWidth="1"/>
    <col min="198" max="198" width="15.7109375" style="25" customWidth="1"/>
    <col min="199" max="199" width="13.5703125" style="25" customWidth="1"/>
    <col min="200" max="201" width="17.5703125" style="25" customWidth="1"/>
    <col min="202" max="202" width="14.85546875" style="25" customWidth="1"/>
    <col min="203" max="203" width="17.5703125" style="25" customWidth="1"/>
    <col min="204" max="204" width="15.28515625" style="25" customWidth="1"/>
    <col min="205" max="205" width="14.7109375" style="25" customWidth="1"/>
    <col min="206" max="206" width="17.5703125" style="25" customWidth="1"/>
    <col min="207" max="207" width="15.28515625" style="25" customWidth="1"/>
    <col min="208" max="208" width="14.5703125" style="25" customWidth="1"/>
    <col min="209" max="209" width="17.5703125" style="25" customWidth="1"/>
    <col min="210" max="210" width="15.7109375" style="25" customWidth="1"/>
    <col min="211" max="211" width="15.140625" style="25" customWidth="1"/>
    <col min="212" max="212" width="17.5703125" style="25" customWidth="1"/>
    <col min="213" max="213" width="15" style="25" customWidth="1"/>
    <col min="214" max="214" width="15.42578125" style="25" customWidth="1"/>
    <col min="215" max="215" width="17.5703125" style="25" customWidth="1"/>
    <col min="216" max="216" width="15.7109375" style="25" customWidth="1"/>
    <col min="217" max="217" width="14.7109375" style="25" customWidth="1"/>
    <col min="218" max="219" width="17.5703125" style="25" customWidth="1"/>
    <col min="220" max="220" width="14.42578125" style="25" customWidth="1"/>
    <col min="221" max="221" width="17.5703125" style="25" customWidth="1"/>
    <col min="222" max="222" width="15.85546875" style="25" customWidth="1"/>
    <col min="223" max="223" width="13.5703125" style="25" customWidth="1"/>
    <col min="224" max="224" width="17.5703125" style="25" customWidth="1"/>
    <col min="225" max="225" width="16.42578125" style="25" customWidth="1"/>
    <col min="226" max="226" width="14.7109375" style="25" customWidth="1"/>
    <col min="227" max="227" width="17.5703125" style="25" customWidth="1"/>
    <col min="228" max="228" width="16.42578125" style="25" customWidth="1"/>
    <col min="229" max="229" width="14" style="25" customWidth="1"/>
    <col min="230" max="231" width="17.5703125" style="25" customWidth="1"/>
    <col min="232" max="232" width="13.7109375" style="25" customWidth="1"/>
    <col min="233" max="233" width="17.5703125" style="25" customWidth="1"/>
    <col min="234" max="234" width="16" style="25" customWidth="1"/>
    <col min="235" max="235" width="14.5703125" style="25" customWidth="1"/>
    <col min="236" max="236" width="17.5703125" style="25" customWidth="1"/>
    <col min="237" max="237" width="14.85546875" style="25" customWidth="1"/>
    <col min="238" max="238" width="14.7109375" style="25" customWidth="1"/>
    <col min="239" max="239" width="17.5703125" style="25" customWidth="1"/>
    <col min="240" max="240" width="16.42578125" style="25" customWidth="1"/>
    <col min="241" max="241" width="14.7109375" style="25" customWidth="1"/>
    <col min="242" max="242" width="17.5703125" style="26" customWidth="1"/>
    <col min="243" max="243" width="16" style="26" customWidth="1"/>
    <col min="244" max="244" width="15.42578125" style="26" customWidth="1"/>
    <col min="245" max="245" width="17.5703125" style="25" customWidth="1"/>
    <col min="246" max="246" width="15.140625" style="25" customWidth="1"/>
    <col min="247" max="247" width="14.7109375" style="25" customWidth="1"/>
    <col min="248" max="248" width="17.5703125" style="25" customWidth="1"/>
    <col min="249" max="249" width="15.85546875" style="25" customWidth="1"/>
    <col min="250" max="250" width="14.5703125" style="25" customWidth="1"/>
    <col min="251" max="251" width="17.5703125" style="25" customWidth="1"/>
    <col min="252" max="253" width="15.28515625" style="25" customWidth="1"/>
    <col min="254" max="254" width="17.5703125" style="25" customWidth="1"/>
    <col min="255" max="255" width="16.28515625" style="25" customWidth="1"/>
    <col min="256" max="259" width="15.42578125" style="25" customWidth="1"/>
    <col min="260" max="260" width="17.5703125" style="26" customWidth="1"/>
    <col min="261" max="261" width="15.85546875" style="26" customWidth="1"/>
    <col min="262" max="262" width="15.140625" style="26" customWidth="1"/>
    <col min="263" max="263" width="17.5703125" style="25" customWidth="1"/>
    <col min="264" max="264" width="18.7109375" style="14" customWidth="1"/>
    <col min="265" max="265" width="15" style="14" customWidth="1"/>
    <col min="266" max="16384" width="29.5703125" style="14"/>
  </cols>
  <sheetData>
    <row r="1" spans="1:265" s="9" customFormat="1" ht="57" customHeight="1">
      <c r="A1" s="1"/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2"/>
      <c r="Q1" s="3"/>
      <c r="R1" s="3"/>
      <c r="S1" s="3"/>
      <c r="T1" s="3"/>
      <c r="U1" s="3"/>
      <c r="V1" s="3"/>
      <c r="W1" s="3"/>
      <c r="X1" s="3"/>
      <c r="Y1" s="3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3"/>
      <c r="BB1" s="3"/>
      <c r="BC1" s="3"/>
      <c r="BD1" s="4"/>
      <c r="BE1" s="4"/>
      <c r="BF1" s="4"/>
      <c r="BG1" s="4"/>
      <c r="BH1" s="4"/>
      <c r="BI1" s="4"/>
      <c r="BJ1" s="4"/>
      <c r="BK1" s="4"/>
      <c r="BL1" s="4"/>
      <c r="BM1" s="5"/>
      <c r="BN1" s="5"/>
      <c r="BO1" s="5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6"/>
      <c r="FX1" s="6"/>
      <c r="FY1" s="6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6"/>
      <c r="IF1" s="6"/>
      <c r="IG1" s="6"/>
      <c r="IH1" s="6"/>
      <c r="II1" s="6"/>
      <c r="IJ1" s="6"/>
      <c r="IK1" s="3"/>
      <c r="IL1" s="3"/>
      <c r="IM1" s="3"/>
      <c r="IN1" s="3"/>
      <c r="IO1" s="3"/>
      <c r="IP1" s="3"/>
      <c r="IQ1" s="3"/>
      <c r="IR1" s="3"/>
      <c r="IS1" s="3"/>
      <c r="IT1" s="3"/>
      <c r="IU1" s="4"/>
      <c r="IV1" s="4"/>
      <c r="IW1" s="4"/>
      <c r="IX1" s="4"/>
      <c r="IY1" s="4"/>
      <c r="IZ1" s="7"/>
      <c r="JA1" s="7"/>
      <c r="JB1" s="7"/>
      <c r="JC1" s="7"/>
      <c r="JD1" s="8"/>
      <c r="JE1" s="8"/>
    </row>
    <row r="2" spans="1:265" s="9" customFormat="1" ht="31.5" customHeight="1">
      <c r="A2" s="10"/>
      <c r="B2" s="3"/>
      <c r="C2" s="3"/>
      <c r="D2" s="3"/>
      <c r="E2" s="3"/>
      <c r="F2" s="3"/>
      <c r="G2" s="3"/>
      <c r="H2" s="6"/>
      <c r="I2" s="6"/>
      <c r="J2" s="6"/>
      <c r="K2" s="3"/>
      <c r="L2" s="3"/>
      <c r="M2" s="3"/>
      <c r="N2" s="3"/>
      <c r="P2" s="11" t="s">
        <v>1</v>
      </c>
      <c r="Q2" s="3"/>
      <c r="S2" s="11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6"/>
      <c r="BN2" s="6"/>
      <c r="BO2" s="6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6"/>
      <c r="FX2" s="6"/>
      <c r="FY2" s="6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6"/>
      <c r="IF2" s="6"/>
      <c r="IG2" s="6"/>
      <c r="IH2" s="6"/>
      <c r="II2" s="6"/>
      <c r="IJ2" s="6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7"/>
      <c r="JA2" s="7"/>
      <c r="JB2" s="7"/>
      <c r="JC2" s="7"/>
      <c r="JD2" s="8"/>
      <c r="JE2" s="8"/>
    </row>
    <row r="3" spans="1:265" s="12" customFormat="1" ht="228" customHeight="1">
      <c r="A3" s="48" t="s">
        <v>2</v>
      </c>
      <c r="B3" s="28" t="s">
        <v>3</v>
      </c>
      <c r="C3" s="29"/>
      <c r="D3" s="30"/>
      <c r="E3" s="28" t="s">
        <v>4</v>
      </c>
      <c r="F3" s="29"/>
      <c r="G3" s="30"/>
      <c r="H3" s="31" t="s">
        <v>5</v>
      </c>
      <c r="I3" s="32"/>
      <c r="J3" s="33"/>
      <c r="K3" s="28" t="s">
        <v>6</v>
      </c>
      <c r="L3" s="29"/>
      <c r="M3" s="30"/>
      <c r="N3" s="44" t="s">
        <v>7</v>
      </c>
      <c r="O3" s="45"/>
      <c r="P3" s="46"/>
      <c r="Q3" s="28" t="s">
        <v>8</v>
      </c>
      <c r="R3" s="29"/>
      <c r="S3" s="30"/>
      <c r="T3" s="28" t="s">
        <v>9</v>
      </c>
      <c r="U3" s="29"/>
      <c r="V3" s="30"/>
      <c r="W3" s="28" t="s">
        <v>10</v>
      </c>
      <c r="X3" s="29"/>
      <c r="Y3" s="30"/>
      <c r="Z3" s="28" t="s">
        <v>11</v>
      </c>
      <c r="AA3" s="29"/>
      <c r="AB3" s="30"/>
      <c r="AC3" s="28" t="s">
        <v>12</v>
      </c>
      <c r="AD3" s="29"/>
      <c r="AE3" s="30"/>
      <c r="AF3" s="28" t="s">
        <v>13</v>
      </c>
      <c r="AG3" s="29"/>
      <c r="AH3" s="30"/>
      <c r="AI3" s="44" t="s">
        <v>14</v>
      </c>
      <c r="AJ3" s="45"/>
      <c r="AK3" s="46"/>
      <c r="AL3" s="28" t="s">
        <v>15</v>
      </c>
      <c r="AM3" s="29"/>
      <c r="AN3" s="30"/>
      <c r="AO3" s="28" t="s">
        <v>16</v>
      </c>
      <c r="AP3" s="29"/>
      <c r="AQ3" s="30"/>
      <c r="AR3" s="28" t="s">
        <v>17</v>
      </c>
      <c r="AS3" s="29"/>
      <c r="AT3" s="30"/>
      <c r="AU3" s="28" t="s">
        <v>18</v>
      </c>
      <c r="AV3" s="29"/>
      <c r="AW3" s="30"/>
      <c r="AX3" s="28" t="s">
        <v>19</v>
      </c>
      <c r="AY3" s="29"/>
      <c r="AZ3" s="30"/>
      <c r="BA3" s="28" t="s">
        <v>20</v>
      </c>
      <c r="BB3" s="29"/>
      <c r="BC3" s="30"/>
      <c r="BD3" s="28" t="s">
        <v>21</v>
      </c>
      <c r="BE3" s="29"/>
      <c r="BF3" s="30"/>
      <c r="BG3" s="28" t="s">
        <v>22</v>
      </c>
      <c r="BH3" s="29"/>
      <c r="BI3" s="30"/>
      <c r="BJ3" s="28" t="s">
        <v>23</v>
      </c>
      <c r="BK3" s="29"/>
      <c r="BL3" s="30"/>
      <c r="BM3" s="28" t="s">
        <v>24</v>
      </c>
      <c r="BN3" s="29"/>
      <c r="BO3" s="30"/>
      <c r="BP3" s="28" t="s">
        <v>25</v>
      </c>
      <c r="BQ3" s="29"/>
      <c r="BR3" s="30"/>
      <c r="BS3" s="28" t="s">
        <v>26</v>
      </c>
      <c r="BT3" s="29"/>
      <c r="BU3" s="30"/>
      <c r="BV3" s="28" t="s">
        <v>27</v>
      </c>
      <c r="BW3" s="29"/>
      <c r="BX3" s="30"/>
      <c r="BY3" s="28" t="s">
        <v>28</v>
      </c>
      <c r="BZ3" s="29"/>
      <c r="CA3" s="30"/>
      <c r="CB3" s="28" t="s">
        <v>29</v>
      </c>
      <c r="CC3" s="29"/>
      <c r="CD3" s="30"/>
      <c r="CE3" s="28" t="s">
        <v>30</v>
      </c>
      <c r="CF3" s="29"/>
      <c r="CG3" s="30"/>
      <c r="CH3" s="28" t="s">
        <v>31</v>
      </c>
      <c r="CI3" s="29"/>
      <c r="CJ3" s="30"/>
      <c r="CK3" s="28" t="s">
        <v>32</v>
      </c>
      <c r="CL3" s="29"/>
      <c r="CM3" s="30"/>
      <c r="CN3" s="28" t="s">
        <v>33</v>
      </c>
      <c r="CO3" s="29"/>
      <c r="CP3" s="30"/>
      <c r="CQ3" s="28" t="s">
        <v>34</v>
      </c>
      <c r="CR3" s="29"/>
      <c r="CS3" s="30"/>
      <c r="CT3" s="28" t="s">
        <v>35</v>
      </c>
      <c r="CU3" s="29"/>
      <c r="CV3" s="30"/>
      <c r="CW3" s="28" t="s">
        <v>36</v>
      </c>
      <c r="CX3" s="29"/>
      <c r="CY3" s="30"/>
      <c r="CZ3" s="28" t="s">
        <v>37</v>
      </c>
      <c r="DA3" s="29"/>
      <c r="DB3" s="30"/>
      <c r="DC3" s="28" t="s">
        <v>38</v>
      </c>
      <c r="DD3" s="29"/>
      <c r="DE3" s="30"/>
      <c r="DF3" s="28" t="s">
        <v>39</v>
      </c>
      <c r="DG3" s="29"/>
      <c r="DH3" s="30"/>
      <c r="DI3" s="28" t="s">
        <v>40</v>
      </c>
      <c r="DJ3" s="29"/>
      <c r="DK3" s="30"/>
      <c r="DL3" s="28" t="s">
        <v>41</v>
      </c>
      <c r="DM3" s="29"/>
      <c r="DN3" s="30"/>
      <c r="DO3" s="28" t="s">
        <v>42</v>
      </c>
      <c r="DP3" s="29"/>
      <c r="DQ3" s="30"/>
      <c r="DR3" s="28" t="s">
        <v>43</v>
      </c>
      <c r="DS3" s="29"/>
      <c r="DT3" s="30"/>
      <c r="DU3" s="28" t="s">
        <v>44</v>
      </c>
      <c r="DV3" s="29"/>
      <c r="DW3" s="30"/>
      <c r="DX3" s="28" t="s">
        <v>45</v>
      </c>
      <c r="DY3" s="29"/>
      <c r="DZ3" s="30"/>
      <c r="EA3" s="28" t="s">
        <v>46</v>
      </c>
      <c r="EB3" s="29"/>
      <c r="EC3" s="30"/>
      <c r="ED3" s="28" t="s">
        <v>47</v>
      </c>
      <c r="EE3" s="29"/>
      <c r="EF3" s="30"/>
      <c r="EG3" s="28" t="s">
        <v>48</v>
      </c>
      <c r="EH3" s="29"/>
      <c r="EI3" s="30"/>
      <c r="EJ3" s="28" t="s">
        <v>49</v>
      </c>
      <c r="EK3" s="29"/>
      <c r="EL3" s="30"/>
      <c r="EM3" s="28" t="s">
        <v>50</v>
      </c>
      <c r="EN3" s="29"/>
      <c r="EO3" s="30"/>
      <c r="EP3" s="28" t="s">
        <v>51</v>
      </c>
      <c r="EQ3" s="29"/>
      <c r="ER3" s="30"/>
      <c r="ES3" s="28" t="s">
        <v>52</v>
      </c>
      <c r="ET3" s="29"/>
      <c r="EU3" s="30"/>
      <c r="EV3" s="28" t="s">
        <v>53</v>
      </c>
      <c r="EW3" s="29"/>
      <c r="EX3" s="30"/>
      <c r="EY3" s="28" t="s">
        <v>54</v>
      </c>
      <c r="EZ3" s="29"/>
      <c r="FA3" s="30"/>
      <c r="FB3" s="28" t="s">
        <v>55</v>
      </c>
      <c r="FC3" s="29"/>
      <c r="FD3" s="30"/>
      <c r="FE3" s="28" t="s">
        <v>56</v>
      </c>
      <c r="FF3" s="29"/>
      <c r="FG3" s="30"/>
      <c r="FH3" s="28" t="s">
        <v>57</v>
      </c>
      <c r="FI3" s="29"/>
      <c r="FJ3" s="30"/>
      <c r="FK3" s="28" t="s">
        <v>58</v>
      </c>
      <c r="FL3" s="29"/>
      <c r="FM3" s="30"/>
      <c r="FN3" s="28" t="s">
        <v>59</v>
      </c>
      <c r="FO3" s="29"/>
      <c r="FP3" s="30"/>
      <c r="FQ3" s="28" t="s">
        <v>60</v>
      </c>
      <c r="FR3" s="29"/>
      <c r="FS3" s="30"/>
      <c r="FT3" s="28" t="s">
        <v>61</v>
      </c>
      <c r="FU3" s="29"/>
      <c r="FV3" s="30"/>
      <c r="FW3" s="31" t="s">
        <v>62</v>
      </c>
      <c r="FX3" s="32"/>
      <c r="FY3" s="33"/>
      <c r="FZ3" s="35" t="s">
        <v>63</v>
      </c>
      <c r="GA3" s="36"/>
      <c r="GB3" s="37"/>
      <c r="GC3" s="38" t="s">
        <v>64</v>
      </c>
      <c r="GD3" s="39"/>
      <c r="GE3" s="40"/>
      <c r="GF3" s="28" t="s">
        <v>65</v>
      </c>
      <c r="GG3" s="29"/>
      <c r="GH3" s="30"/>
      <c r="GI3" s="41" t="s">
        <v>66</v>
      </c>
      <c r="GJ3" s="42"/>
      <c r="GK3" s="43"/>
      <c r="GL3" s="28" t="s">
        <v>67</v>
      </c>
      <c r="GM3" s="29"/>
      <c r="GN3" s="30"/>
      <c r="GO3" s="28" t="s">
        <v>68</v>
      </c>
      <c r="GP3" s="29"/>
      <c r="GQ3" s="30"/>
      <c r="GR3" s="28" t="s">
        <v>69</v>
      </c>
      <c r="GS3" s="29"/>
      <c r="GT3" s="30"/>
      <c r="GU3" s="28" t="s">
        <v>70</v>
      </c>
      <c r="GV3" s="29"/>
      <c r="GW3" s="30"/>
      <c r="GX3" s="28" t="s">
        <v>71</v>
      </c>
      <c r="GY3" s="29"/>
      <c r="GZ3" s="30"/>
      <c r="HA3" s="28" t="s">
        <v>72</v>
      </c>
      <c r="HB3" s="29"/>
      <c r="HC3" s="30"/>
      <c r="HD3" s="28" t="s">
        <v>73</v>
      </c>
      <c r="HE3" s="29"/>
      <c r="HF3" s="30"/>
      <c r="HG3" s="28" t="s">
        <v>74</v>
      </c>
      <c r="HH3" s="29"/>
      <c r="HI3" s="30"/>
      <c r="HJ3" s="28" t="s">
        <v>75</v>
      </c>
      <c r="HK3" s="29"/>
      <c r="HL3" s="30"/>
      <c r="HM3" s="28" t="s">
        <v>76</v>
      </c>
      <c r="HN3" s="29"/>
      <c r="HO3" s="30"/>
      <c r="HP3" s="28" t="s">
        <v>77</v>
      </c>
      <c r="HQ3" s="29"/>
      <c r="HR3" s="30"/>
      <c r="HS3" s="28" t="s">
        <v>78</v>
      </c>
      <c r="HT3" s="29"/>
      <c r="HU3" s="30"/>
      <c r="HV3" s="28" t="s">
        <v>79</v>
      </c>
      <c r="HW3" s="29"/>
      <c r="HX3" s="30"/>
      <c r="HY3" s="28" t="s">
        <v>80</v>
      </c>
      <c r="HZ3" s="29"/>
      <c r="IA3" s="30"/>
      <c r="IB3" s="28" t="s">
        <v>81</v>
      </c>
      <c r="IC3" s="29"/>
      <c r="ID3" s="30"/>
      <c r="IE3" s="28" t="s">
        <v>82</v>
      </c>
      <c r="IF3" s="29"/>
      <c r="IG3" s="30"/>
      <c r="IH3" s="31" t="s">
        <v>83</v>
      </c>
      <c r="II3" s="32"/>
      <c r="IJ3" s="33"/>
      <c r="IK3" s="28" t="s">
        <v>84</v>
      </c>
      <c r="IL3" s="29"/>
      <c r="IM3" s="30"/>
      <c r="IN3" s="28" t="s">
        <v>85</v>
      </c>
      <c r="IO3" s="29"/>
      <c r="IP3" s="30"/>
      <c r="IQ3" s="28" t="s">
        <v>86</v>
      </c>
      <c r="IR3" s="29"/>
      <c r="IS3" s="30"/>
      <c r="IT3" s="28" t="s">
        <v>87</v>
      </c>
      <c r="IU3" s="29"/>
      <c r="IV3" s="30"/>
      <c r="IW3" s="28" t="s">
        <v>88</v>
      </c>
      <c r="IX3" s="29"/>
      <c r="IY3" s="30"/>
      <c r="IZ3" s="31" t="s">
        <v>89</v>
      </c>
      <c r="JA3" s="32"/>
      <c r="JB3" s="33"/>
      <c r="JC3" s="34" t="s">
        <v>90</v>
      </c>
      <c r="JD3" s="34"/>
      <c r="JE3" s="34"/>
    </row>
    <row r="4" spans="1:265" ht="36" customHeight="1">
      <c r="A4" s="48"/>
      <c r="B4" s="13" t="s">
        <v>91</v>
      </c>
      <c r="C4" s="13" t="s">
        <v>92</v>
      </c>
      <c r="D4" s="13" t="s">
        <v>93</v>
      </c>
      <c r="E4" s="13" t="s">
        <v>91</v>
      </c>
      <c r="F4" s="13" t="s">
        <v>92</v>
      </c>
      <c r="G4" s="13" t="s">
        <v>93</v>
      </c>
      <c r="H4" s="13" t="s">
        <v>91</v>
      </c>
      <c r="I4" s="13" t="s">
        <v>92</v>
      </c>
      <c r="J4" s="13" t="s">
        <v>93</v>
      </c>
      <c r="K4" s="13" t="s">
        <v>91</v>
      </c>
      <c r="L4" s="13" t="s">
        <v>92</v>
      </c>
      <c r="M4" s="13" t="s">
        <v>93</v>
      </c>
      <c r="N4" s="13" t="s">
        <v>91</v>
      </c>
      <c r="O4" s="13" t="s">
        <v>92</v>
      </c>
      <c r="P4" s="13" t="s">
        <v>93</v>
      </c>
      <c r="Q4" s="13" t="s">
        <v>91</v>
      </c>
      <c r="R4" s="13" t="s">
        <v>92</v>
      </c>
      <c r="S4" s="13" t="s">
        <v>93</v>
      </c>
      <c r="T4" s="13" t="s">
        <v>91</v>
      </c>
      <c r="U4" s="13" t="s">
        <v>92</v>
      </c>
      <c r="V4" s="13" t="s">
        <v>93</v>
      </c>
      <c r="W4" s="13" t="s">
        <v>91</v>
      </c>
      <c r="X4" s="13" t="s">
        <v>92</v>
      </c>
      <c r="Y4" s="13" t="s">
        <v>93</v>
      </c>
      <c r="Z4" s="13" t="s">
        <v>91</v>
      </c>
      <c r="AA4" s="13" t="s">
        <v>92</v>
      </c>
      <c r="AB4" s="13" t="s">
        <v>93</v>
      </c>
      <c r="AC4" s="13" t="s">
        <v>91</v>
      </c>
      <c r="AD4" s="13" t="s">
        <v>92</v>
      </c>
      <c r="AE4" s="13" t="s">
        <v>93</v>
      </c>
      <c r="AF4" s="13" t="s">
        <v>91</v>
      </c>
      <c r="AG4" s="13" t="s">
        <v>92</v>
      </c>
      <c r="AH4" s="13" t="s">
        <v>93</v>
      </c>
      <c r="AI4" s="13" t="s">
        <v>91</v>
      </c>
      <c r="AJ4" s="13" t="s">
        <v>92</v>
      </c>
      <c r="AK4" s="13" t="s">
        <v>93</v>
      </c>
      <c r="AL4" s="13" t="s">
        <v>91</v>
      </c>
      <c r="AM4" s="13" t="s">
        <v>92</v>
      </c>
      <c r="AN4" s="13" t="s">
        <v>93</v>
      </c>
      <c r="AO4" s="13" t="s">
        <v>91</v>
      </c>
      <c r="AP4" s="13" t="s">
        <v>92</v>
      </c>
      <c r="AQ4" s="13" t="s">
        <v>93</v>
      </c>
      <c r="AR4" s="13" t="s">
        <v>91</v>
      </c>
      <c r="AS4" s="13" t="s">
        <v>92</v>
      </c>
      <c r="AT4" s="13" t="s">
        <v>93</v>
      </c>
      <c r="AU4" s="13" t="s">
        <v>91</v>
      </c>
      <c r="AV4" s="13" t="s">
        <v>92</v>
      </c>
      <c r="AW4" s="13" t="s">
        <v>93</v>
      </c>
      <c r="AX4" s="13" t="s">
        <v>91</v>
      </c>
      <c r="AY4" s="13" t="s">
        <v>92</v>
      </c>
      <c r="AZ4" s="13" t="s">
        <v>93</v>
      </c>
      <c r="BA4" s="13" t="s">
        <v>91</v>
      </c>
      <c r="BB4" s="13" t="s">
        <v>92</v>
      </c>
      <c r="BC4" s="13" t="s">
        <v>93</v>
      </c>
      <c r="BD4" s="13" t="s">
        <v>91</v>
      </c>
      <c r="BE4" s="13" t="s">
        <v>92</v>
      </c>
      <c r="BF4" s="13" t="s">
        <v>93</v>
      </c>
      <c r="BG4" s="13" t="s">
        <v>91</v>
      </c>
      <c r="BH4" s="13" t="s">
        <v>92</v>
      </c>
      <c r="BI4" s="13" t="s">
        <v>93</v>
      </c>
      <c r="BJ4" s="13" t="s">
        <v>91</v>
      </c>
      <c r="BK4" s="13" t="s">
        <v>92</v>
      </c>
      <c r="BL4" s="13" t="s">
        <v>93</v>
      </c>
      <c r="BM4" s="13" t="s">
        <v>91</v>
      </c>
      <c r="BN4" s="13" t="s">
        <v>92</v>
      </c>
      <c r="BO4" s="13" t="s">
        <v>93</v>
      </c>
      <c r="BP4" s="13" t="s">
        <v>91</v>
      </c>
      <c r="BQ4" s="13" t="s">
        <v>92</v>
      </c>
      <c r="BR4" s="13" t="s">
        <v>93</v>
      </c>
      <c r="BS4" s="13" t="s">
        <v>91</v>
      </c>
      <c r="BT4" s="13" t="s">
        <v>92</v>
      </c>
      <c r="BU4" s="13" t="s">
        <v>93</v>
      </c>
      <c r="BV4" s="13" t="s">
        <v>91</v>
      </c>
      <c r="BW4" s="13" t="s">
        <v>92</v>
      </c>
      <c r="BX4" s="13" t="s">
        <v>93</v>
      </c>
      <c r="BY4" s="13" t="s">
        <v>91</v>
      </c>
      <c r="BZ4" s="13" t="s">
        <v>92</v>
      </c>
      <c r="CA4" s="13" t="s">
        <v>93</v>
      </c>
      <c r="CB4" s="13" t="s">
        <v>91</v>
      </c>
      <c r="CC4" s="13" t="s">
        <v>92</v>
      </c>
      <c r="CD4" s="13" t="s">
        <v>93</v>
      </c>
      <c r="CE4" s="13" t="s">
        <v>91</v>
      </c>
      <c r="CF4" s="13" t="s">
        <v>92</v>
      </c>
      <c r="CG4" s="13" t="s">
        <v>93</v>
      </c>
      <c r="CH4" s="13" t="s">
        <v>91</v>
      </c>
      <c r="CI4" s="13" t="s">
        <v>92</v>
      </c>
      <c r="CJ4" s="13" t="s">
        <v>93</v>
      </c>
      <c r="CK4" s="13" t="s">
        <v>91</v>
      </c>
      <c r="CL4" s="13" t="s">
        <v>92</v>
      </c>
      <c r="CM4" s="13" t="s">
        <v>93</v>
      </c>
      <c r="CN4" s="13" t="s">
        <v>91</v>
      </c>
      <c r="CO4" s="13" t="s">
        <v>92</v>
      </c>
      <c r="CP4" s="13" t="s">
        <v>93</v>
      </c>
      <c r="CQ4" s="13" t="s">
        <v>91</v>
      </c>
      <c r="CR4" s="13" t="s">
        <v>92</v>
      </c>
      <c r="CS4" s="13" t="s">
        <v>93</v>
      </c>
      <c r="CT4" s="13" t="s">
        <v>91</v>
      </c>
      <c r="CU4" s="13" t="s">
        <v>92</v>
      </c>
      <c r="CV4" s="13" t="s">
        <v>93</v>
      </c>
      <c r="CW4" s="13" t="s">
        <v>91</v>
      </c>
      <c r="CX4" s="13" t="s">
        <v>92</v>
      </c>
      <c r="CY4" s="13" t="s">
        <v>93</v>
      </c>
      <c r="CZ4" s="13" t="s">
        <v>91</v>
      </c>
      <c r="DA4" s="13" t="s">
        <v>92</v>
      </c>
      <c r="DB4" s="13" t="s">
        <v>93</v>
      </c>
      <c r="DC4" s="13" t="s">
        <v>91</v>
      </c>
      <c r="DD4" s="13" t="s">
        <v>92</v>
      </c>
      <c r="DE4" s="13" t="s">
        <v>93</v>
      </c>
      <c r="DF4" s="13" t="s">
        <v>91</v>
      </c>
      <c r="DG4" s="13" t="s">
        <v>92</v>
      </c>
      <c r="DH4" s="13" t="s">
        <v>93</v>
      </c>
      <c r="DI4" s="13" t="s">
        <v>91</v>
      </c>
      <c r="DJ4" s="13" t="s">
        <v>92</v>
      </c>
      <c r="DK4" s="13" t="s">
        <v>93</v>
      </c>
      <c r="DL4" s="13" t="s">
        <v>91</v>
      </c>
      <c r="DM4" s="13" t="s">
        <v>92</v>
      </c>
      <c r="DN4" s="13" t="s">
        <v>93</v>
      </c>
      <c r="DO4" s="13" t="s">
        <v>91</v>
      </c>
      <c r="DP4" s="13" t="s">
        <v>92</v>
      </c>
      <c r="DQ4" s="13" t="s">
        <v>93</v>
      </c>
      <c r="DR4" s="13" t="s">
        <v>91</v>
      </c>
      <c r="DS4" s="13" t="s">
        <v>92</v>
      </c>
      <c r="DT4" s="13" t="s">
        <v>93</v>
      </c>
      <c r="DU4" s="13" t="s">
        <v>91</v>
      </c>
      <c r="DV4" s="13" t="s">
        <v>92</v>
      </c>
      <c r="DW4" s="13" t="s">
        <v>93</v>
      </c>
      <c r="DX4" s="13" t="s">
        <v>91</v>
      </c>
      <c r="DY4" s="13" t="s">
        <v>92</v>
      </c>
      <c r="DZ4" s="13" t="s">
        <v>93</v>
      </c>
      <c r="EA4" s="13" t="s">
        <v>91</v>
      </c>
      <c r="EB4" s="13" t="s">
        <v>92</v>
      </c>
      <c r="EC4" s="13" t="s">
        <v>93</v>
      </c>
      <c r="ED4" s="13" t="s">
        <v>91</v>
      </c>
      <c r="EE4" s="13" t="s">
        <v>92</v>
      </c>
      <c r="EF4" s="13" t="s">
        <v>93</v>
      </c>
      <c r="EG4" s="13" t="s">
        <v>91</v>
      </c>
      <c r="EH4" s="13" t="s">
        <v>92</v>
      </c>
      <c r="EI4" s="13" t="s">
        <v>93</v>
      </c>
      <c r="EJ4" s="13" t="s">
        <v>91</v>
      </c>
      <c r="EK4" s="13" t="s">
        <v>92</v>
      </c>
      <c r="EL4" s="13" t="s">
        <v>93</v>
      </c>
      <c r="EM4" s="13" t="s">
        <v>91</v>
      </c>
      <c r="EN4" s="13" t="s">
        <v>92</v>
      </c>
      <c r="EO4" s="13" t="s">
        <v>93</v>
      </c>
      <c r="EP4" s="13" t="s">
        <v>91</v>
      </c>
      <c r="EQ4" s="13" t="s">
        <v>92</v>
      </c>
      <c r="ER4" s="13" t="s">
        <v>93</v>
      </c>
      <c r="ES4" s="13" t="s">
        <v>91</v>
      </c>
      <c r="ET4" s="13" t="s">
        <v>92</v>
      </c>
      <c r="EU4" s="13" t="s">
        <v>93</v>
      </c>
      <c r="EV4" s="13" t="s">
        <v>91</v>
      </c>
      <c r="EW4" s="13" t="s">
        <v>92</v>
      </c>
      <c r="EX4" s="13" t="s">
        <v>93</v>
      </c>
      <c r="EY4" s="13" t="s">
        <v>91</v>
      </c>
      <c r="EZ4" s="13" t="s">
        <v>92</v>
      </c>
      <c r="FA4" s="13" t="s">
        <v>93</v>
      </c>
      <c r="FB4" s="13" t="s">
        <v>91</v>
      </c>
      <c r="FC4" s="13" t="s">
        <v>92</v>
      </c>
      <c r="FD4" s="13" t="s">
        <v>93</v>
      </c>
      <c r="FE4" s="13" t="s">
        <v>91</v>
      </c>
      <c r="FF4" s="13" t="s">
        <v>92</v>
      </c>
      <c r="FG4" s="13" t="s">
        <v>93</v>
      </c>
      <c r="FH4" s="13" t="s">
        <v>91</v>
      </c>
      <c r="FI4" s="13" t="s">
        <v>92</v>
      </c>
      <c r="FJ4" s="13" t="s">
        <v>93</v>
      </c>
      <c r="FK4" s="13" t="s">
        <v>91</v>
      </c>
      <c r="FL4" s="13" t="s">
        <v>92</v>
      </c>
      <c r="FM4" s="13" t="s">
        <v>93</v>
      </c>
      <c r="FN4" s="13" t="s">
        <v>91</v>
      </c>
      <c r="FO4" s="13" t="s">
        <v>92</v>
      </c>
      <c r="FP4" s="13" t="s">
        <v>93</v>
      </c>
      <c r="FQ4" s="13" t="s">
        <v>91</v>
      </c>
      <c r="FR4" s="13" t="s">
        <v>92</v>
      </c>
      <c r="FS4" s="13" t="s">
        <v>93</v>
      </c>
      <c r="FT4" s="13" t="s">
        <v>91</v>
      </c>
      <c r="FU4" s="13" t="s">
        <v>92</v>
      </c>
      <c r="FV4" s="13" t="s">
        <v>93</v>
      </c>
      <c r="FW4" s="13" t="s">
        <v>91</v>
      </c>
      <c r="FX4" s="13" t="s">
        <v>92</v>
      </c>
      <c r="FY4" s="13" t="s">
        <v>93</v>
      </c>
      <c r="FZ4" s="13" t="s">
        <v>91</v>
      </c>
      <c r="GA4" s="13" t="s">
        <v>92</v>
      </c>
      <c r="GB4" s="13" t="s">
        <v>93</v>
      </c>
      <c r="GC4" s="13" t="s">
        <v>91</v>
      </c>
      <c r="GD4" s="13" t="s">
        <v>92</v>
      </c>
      <c r="GE4" s="13" t="s">
        <v>93</v>
      </c>
      <c r="GF4" s="13" t="s">
        <v>91</v>
      </c>
      <c r="GG4" s="13" t="s">
        <v>92</v>
      </c>
      <c r="GH4" s="13" t="s">
        <v>93</v>
      </c>
      <c r="GI4" s="13" t="s">
        <v>91</v>
      </c>
      <c r="GJ4" s="13" t="s">
        <v>92</v>
      </c>
      <c r="GK4" s="13" t="s">
        <v>93</v>
      </c>
      <c r="GL4" s="13" t="s">
        <v>91</v>
      </c>
      <c r="GM4" s="13" t="s">
        <v>92</v>
      </c>
      <c r="GN4" s="13" t="s">
        <v>93</v>
      </c>
      <c r="GO4" s="13" t="s">
        <v>91</v>
      </c>
      <c r="GP4" s="13" t="s">
        <v>92</v>
      </c>
      <c r="GQ4" s="13" t="s">
        <v>93</v>
      </c>
      <c r="GR4" s="13" t="s">
        <v>91</v>
      </c>
      <c r="GS4" s="13" t="s">
        <v>92</v>
      </c>
      <c r="GT4" s="13" t="s">
        <v>93</v>
      </c>
      <c r="GU4" s="13" t="s">
        <v>91</v>
      </c>
      <c r="GV4" s="13" t="s">
        <v>92</v>
      </c>
      <c r="GW4" s="13" t="s">
        <v>93</v>
      </c>
      <c r="GX4" s="13" t="s">
        <v>91</v>
      </c>
      <c r="GY4" s="13" t="s">
        <v>92</v>
      </c>
      <c r="GZ4" s="13" t="s">
        <v>93</v>
      </c>
      <c r="HA4" s="13" t="s">
        <v>91</v>
      </c>
      <c r="HB4" s="13" t="s">
        <v>92</v>
      </c>
      <c r="HC4" s="13" t="s">
        <v>93</v>
      </c>
      <c r="HD4" s="13" t="s">
        <v>91</v>
      </c>
      <c r="HE4" s="13" t="s">
        <v>92</v>
      </c>
      <c r="HF4" s="13" t="s">
        <v>93</v>
      </c>
      <c r="HG4" s="13" t="s">
        <v>91</v>
      </c>
      <c r="HH4" s="13" t="s">
        <v>92</v>
      </c>
      <c r="HI4" s="13" t="s">
        <v>93</v>
      </c>
      <c r="HJ4" s="13" t="s">
        <v>91</v>
      </c>
      <c r="HK4" s="13" t="s">
        <v>92</v>
      </c>
      <c r="HL4" s="13" t="s">
        <v>93</v>
      </c>
      <c r="HM4" s="13" t="s">
        <v>91</v>
      </c>
      <c r="HN4" s="13" t="s">
        <v>92</v>
      </c>
      <c r="HO4" s="13" t="s">
        <v>93</v>
      </c>
      <c r="HP4" s="13" t="s">
        <v>91</v>
      </c>
      <c r="HQ4" s="13" t="s">
        <v>92</v>
      </c>
      <c r="HR4" s="13" t="s">
        <v>93</v>
      </c>
      <c r="HS4" s="13" t="s">
        <v>91</v>
      </c>
      <c r="HT4" s="13" t="s">
        <v>92</v>
      </c>
      <c r="HU4" s="13" t="s">
        <v>93</v>
      </c>
      <c r="HV4" s="13" t="s">
        <v>91</v>
      </c>
      <c r="HW4" s="13" t="s">
        <v>92</v>
      </c>
      <c r="HX4" s="13" t="s">
        <v>93</v>
      </c>
      <c r="HY4" s="13" t="s">
        <v>91</v>
      </c>
      <c r="HZ4" s="13" t="s">
        <v>92</v>
      </c>
      <c r="IA4" s="13" t="s">
        <v>93</v>
      </c>
      <c r="IB4" s="13" t="s">
        <v>91</v>
      </c>
      <c r="IC4" s="13" t="s">
        <v>92</v>
      </c>
      <c r="ID4" s="13" t="s">
        <v>93</v>
      </c>
      <c r="IE4" s="13" t="s">
        <v>91</v>
      </c>
      <c r="IF4" s="13" t="s">
        <v>92</v>
      </c>
      <c r="IG4" s="13" t="s">
        <v>93</v>
      </c>
      <c r="IH4" s="13" t="s">
        <v>91</v>
      </c>
      <c r="II4" s="13" t="s">
        <v>92</v>
      </c>
      <c r="IJ4" s="13" t="s">
        <v>93</v>
      </c>
      <c r="IK4" s="13" t="s">
        <v>91</v>
      </c>
      <c r="IL4" s="13" t="s">
        <v>92</v>
      </c>
      <c r="IM4" s="13" t="s">
        <v>93</v>
      </c>
      <c r="IN4" s="13" t="s">
        <v>91</v>
      </c>
      <c r="IO4" s="13" t="s">
        <v>92</v>
      </c>
      <c r="IP4" s="13" t="s">
        <v>93</v>
      </c>
      <c r="IQ4" s="13" t="s">
        <v>91</v>
      </c>
      <c r="IR4" s="13" t="s">
        <v>92</v>
      </c>
      <c r="IS4" s="13" t="s">
        <v>93</v>
      </c>
      <c r="IT4" s="13" t="s">
        <v>91</v>
      </c>
      <c r="IU4" s="13" t="s">
        <v>92</v>
      </c>
      <c r="IV4" s="13" t="s">
        <v>93</v>
      </c>
      <c r="IW4" s="13"/>
      <c r="IX4" s="13"/>
      <c r="IY4" s="13"/>
      <c r="IZ4" s="13" t="s">
        <v>91</v>
      </c>
      <c r="JA4" s="13" t="s">
        <v>92</v>
      </c>
      <c r="JB4" s="13" t="s">
        <v>93</v>
      </c>
      <c r="JC4" s="13" t="s">
        <v>91</v>
      </c>
      <c r="JD4" s="13" t="s">
        <v>92</v>
      </c>
      <c r="JE4" s="13" t="s">
        <v>93</v>
      </c>
    </row>
    <row r="5" spans="1:265" s="12" customFormat="1" ht="23.25" customHeight="1">
      <c r="A5" s="15" t="s">
        <v>94</v>
      </c>
      <c r="B5" s="16">
        <v>12339.3</v>
      </c>
      <c r="C5" s="16">
        <v>7198.1</v>
      </c>
      <c r="D5" s="16">
        <f>SUM(C5/B5*100)</f>
        <v>58.334751566134223</v>
      </c>
      <c r="E5" s="16">
        <v>23239.7</v>
      </c>
      <c r="F5" s="16">
        <v>13556.2</v>
      </c>
      <c r="G5" s="16">
        <f>SUM(F5/E5*100)</f>
        <v>58.332078297052028</v>
      </c>
      <c r="H5" s="17">
        <f t="shared" ref="H5:H30" si="0">SUM(B5+E5)</f>
        <v>35579</v>
      </c>
      <c r="I5" s="17">
        <f t="shared" ref="I5:I30" si="1">SUM(C5+F5)</f>
        <v>20754.300000000003</v>
      </c>
      <c r="J5" s="17">
        <f>SUM(I5/H5*100)</f>
        <v>58.333005424548205</v>
      </c>
      <c r="K5" s="16">
        <v>3049.3</v>
      </c>
      <c r="L5" s="16">
        <v>0</v>
      </c>
      <c r="M5" s="16">
        <f>SUM(L5/K5*100)</f>
        <v>0</v>
      </c>
      <c r="N5" s="16">
        <v>450.6</v>
      </c>
      <c r="O5" s="16">
        <v>0</v>
      </c>
      <c r="P5" s="16">
        <f>SUM(O5/N5*100)</f>
        <v>0</v>
      </c>
      <c r="Q5" s="16"/>
      <c r="R5" s="16"/>
      <c r="S5" s="16">
        <v>0</v>
      </c>
      <c r="T5" s="16">
        <v>17558.3</v>
      </c>
      <c r="U5" s="16">
        <v>4908.3999999999996</v>
      </c>
      <c r="V5" s="16">
        <f>SUM(U5/T5*100)</f>
        <v>27.954870346218026</v>
      </c>
      <c r="W5" s="16">
        <v>2671.4</v>
      </c>
      <c r="X5" s="16">
        <v>273.2</v>
      </c>
      <c r="Y5" s="16">
        <f>SUM(X5/W5*100)</f>
        <v>10.226847345960918</v>
      </c>
      <c r="Z5" s="16">
        <v>0</v>
      </c>
      <c r="AA5" s="16">
        <v>0</v>
      </c>
      <c r="AB5" s="16">
        <v>0</v>
      </c>
      <c r="AC5" s="16">
        <v>407.8</v>
      </c>
      <c r="AD5" s="16">
        <v>0</v>
      </c>
      <c r="AE5" s="16">
        <f>SUM(AD5/AC5*100)</f>
        <v>0</v>
      </c>
      <c r="AF5" s="16">
        <v>0</v>
      </c>
      <c r="AG5" s="16">
        <v>0</v>
      </c>
      <c r="AH5" s="16">
        <v>0</v>
      </c>
      <c r="AI5" s="16">
        <v>0</v>
      </c>
      <c r="AJ5" s="16">
        <v>0</v>
      </c>
      <c r="AK5" s="16">
        <v>0</v>
      </c>
      <c r="AL5" s="16">
        <v>0</v>
      </c>
      <c r="AM5" s="16">
        <v>0</v>
      </c>
      <c r="AN5" s="16">
        <v>0</v>
      </c>
      <c r="AO5" s="16">
        <v>2501.1</v>
      </c>
      <c r="AP5" s="16">
        <v>0</v>
      </c>
      <c r="AQ5" s="16">
        <v>0</v>
      </c>
      <c r="AR5" s="16">
        <v>0</v>
      </c>
      <c r="AS5" s="16">
        <v>0</v>
      </c>
      <c r="AT5" s="16">
        <v>0</v>
      </c>
      <c r="AU5" s="16">
        <v>0</v>
      </c>
      <c r="AV5" s="16">
        <v>0</v>
      </c>
      <c r="AW5" s="16">
        <v>0</v>
      </c>
      <c r="AX5" s="16">
        <v>0</v>
      </c>
      <c r="AY5" s="16">
        <v>0</v>
      </c>
      <c r="AZ5" s="16">
        <v>0</v>
      </c>
      <c r="BA5" s="16">
        <v>0</v>
      </c>
      <c r="BB5" s="16">
        <v>0</v>
      </c>
      <c r="BC5" s="16">
        <v>0</v>
      </c>
      <c r="BD5" s="16">
        <v>0</v>
      </c>
      <c r="BE5" s="16">
        <v>0</v>
      </c>
      <c r="BF5" s="16">
        <v>0</v>
      </c>
      <c r="BG5" s="16">
        <v>0</v>
      </c>
      <c r="BH5" s="16">
        <v>0</v>
      </c>
      <c r="BI5" s="16">
        <v>0</v>
      </c>
      <c r="BJ5" s="16">
        <v>0</v>
      </c>
      <c r="BK5" s="16">
        <v>0</v>
      </c>
      <c r="BL5" s="16">
        <v>0</v>
      </c>
      <c r="BM5" s="16">
        <v>0</v>
      </c>
      <c r="BN5" s="16">
        <v>0</v>
      </c>
      <c r="BO5" s="16">
        <v>0</v>
      </c>
      <c r="BP5" s="16">
        <v>0</v>
      </c>
      <c r="BQ5" s="16">
        <v>0</v>
      </c>
      <c r="BR5" s="16">
        <v>0</v>
      </c>
      <c r="BS5" s="16">
        <v>0</v>
      </c>
      <c r="BT5" s="16">
        <v>0</v>
      </c>
      <c r="BU5" s="16">
        <v>0</v>
      </c>
      <c r="BV5" s="16">
        <v>0</v>
      </c>
      <c r="BW5" s="16">
        <v>0</v>
      </c>
      <c r="BX5" s="16">
        <v>0</v>
      </c>
      <c r="BY5" s="16">
        <v>0</v>
      </c>
      <c r="BZ5" s="16">
        <v>0</v>
      </c>
      <c r="CA5" s="16">
        <v>0</v>
      </c>
      <c r="CB5" s="16">
        <v>0</v>
      </c>
      <c r="CC5" s="16">
        <v>0</v>
      </c>
      <c r="CD5" s="16">
        <v>0</v>
      </c>
      <c r="CE5" s="16">
        <v>0</v>
      </c>
      <c r="CF5" s="16">
        <v>0</v>
      </c>
      <c r="CG5" s="16">
        <v>0</v>
      </c>
      <c r="CH5" s="16">
        <v>0</v>
      </c>
      <c r="CI5" s="16">
        <v>0</v>
      </c>
      <c r="CJ5" s="16">
        <v>0</v>
      </c>
      <c r="CK5" s="16">
        <v>0</v>
      </c>
      <c r="CL5" s="16">
        <v>0</v>
      </c>
      <c r="CM5" s="16">
        <v>0</v>
      </c>
      <c r="CN5" s="16">
        <v>0</v>
      </c>
      <c r="CO5" s="16">
        <v>0</v>
      </c>
      <c r="CP5" s="16">
        <v>0</v>
      </c>
      <c r="CQ5" s="16">
        <v>0</v>
      </c>
      <c r="CR5" s="16">
        <v>0</v>
      </c>
      <c r="CS5" s="16">
        <v>0</v>
      </c>
      <c r="CT5" s="16">
        <v>0</v>
      </c>
      <c r="CU5" s="16">
        <v>0</v>
      </c>
      <c r="CV5" s="16">
        <v>0</v>
      </c>
      <c r="CW5" s="16">
        <v>0</v>
      </c>
      <c r="CX5" s="16">
        <v>0</v>
      </c>
      <c r="CY5" s="16">
        <v>0</v>
      </c>
      <c r="CZ5" s="16">
        <v>0</v>
      </c>
      <c r="DA5" s="16">
        <v>0</v>
      </c>
      <c r="DB5" s="16">
        <v>0</v>
      </c>
      <c r="DC5" s="16">
        <v>0</v>
      </c>
      <c r="DD5" s="16">
        <v>0</v>
      </c>
      <c r="DE5" s="16">
        <v>0</v>
      </c>
      <c r="DF5" s="16">
        <v>0</v>
      </c>
      <c r="DG5" s="16">
        <v>0</v>
      </c>
      <c r="DH5" s="16">
        <v>0</v>
      </c>
      <c r="DI5" s="16">
        <v>0</v>
      </c>
      <c r="DJ5" s="16">
        <v>0</v>
      </c>
      <c r="DK5" s="16">
        <v>0</v>
      </c>
      <c r="DL5" s="16">
        <v>3679.4</v>
      </c>
      <c r="DM5" s="16">
        <v>3205.8</v>
      </c>
      <c r="DN5" s="16">
        <f>SUM(DM5/DL5*100)</f>
        <v>87.128336141762247</v>
      </c>
      <c r="DO5" s="16">
        <v>0</v>
      </c>
      <c r="DP5" s="16">
        <v>0</v>
      </c>
      <c r="DQ5" s="16">
        <v>0</v>
      </c>
      <c r="DR5" s="16">
        <v>6.1</v>
      </c>
      <c r="DS5" s="16">
        <v>0</v>
      </c>
      <c r="DT5" s="16">
        <f>SUM(DS5/DR5*100)</f>
        <v>0</v>
      </c>
      <c r="DU5" s="16">
        <v>1738.1</v>
      </c>
      <c r="DV5" s="16">
        <v>0</v>
      </c>
      <c r="DW5" s="16">
        <v>0</v>
      </c>
      <c r="DX5" s="16">
        <v>0</v>
      </c>
      <c r="DY5" s="16">
        <v>0</v>
      </c>
      <c r="DZ5" s="16">
        <v>0</v>
      </c>
      <c r="EA5" s="16">
        <v>1499.8</v>
      </c>
      <c r="EB5" s="16">
        <v>0</v>
      </c>
      <c r="EC5" s="16">
        <f>SUM(EB5/EA5*100)</f>
        <v>0</v>
      </c>
      <c r="ED5" s="16">
        <v>0</v>
      </c>
      <c r="EE5" s="16">
        <v>0</v>
      </c>
      <c r="EF5" s="16">
        <v>0</v>
      </c>
      <c r="EG5" s="16">
        <v>0</v>
      </c>
      <c r="EH5" s="16">
        <v>0</v>
      </c>
      <c r="EI5" s="16">
        <v>0</v>
      </c>
      <c r="EJ5" s="16">
        <v>0</v>
      </c>
      <c r="EK5" s="16">
        <v>0</v>
      </c>
      <c r="EL5" s="16">
        <v>0</v>
      </c>
      <c r="EM5" s="16">
        <v>972</v>
      </c>
      <c r="EN5" s="16">
        <v>0</v>
      </c>
      <c r="EO5" s="16">
        <f>SUM(EN5/EM5*100)</f>
        <v>0</v>
      </c>
      <c r="EP5" s="16">
        <v>0</v>
      </c>
      <c r="EQ5" s="16">
        <v>0</v>
      </c>
      <c r="ER5" s="16">
        <v>0</v>
      </c>
      <c r="ES5" s="16">
        <v>0</v>
      </c>
      <c r="ET5" s="16">
        <v>0</v>
      </c>
      <c r="EU5" s="16">
        <v>0</v>
      </c>
      <c r="EV5" s="16">
        <v>0</v>
      </c>
      <c r="EW5" s="16">
        <v>0</v>
      </c>
      <c r="EX5" s="16">
        <v>0</v>
      </c>
      <c r="EY5" s="16">
        <v>0</v>
      </c>
      <c r="EZ5" s="16">
        <v>0</v>
      </c>
      <c r="FA5" s="16">
        <v>0</v>
      </c>
      <c r="FB5" s="16">
        <v>0</v>
      </c>
      <c r="FC5" s="16">
        <v>0</v>
      </c>
      <c r="FD5" s="16">
        <v>0</v>
      </c>
      <c r="FE5" s="16">
        <v>0</v>
      </c>
      <c r="FF5" s="16">
        <v>0</v>
      </c>
      <c r="FG5" s="16">
        <v>0</v>
      </c>
      <c r="FH5" s="16">
        <v>0</v>
      </c>
      <c r="FI5" s="16">
        <v>0</v>
      </c>
      <c r="FJ5" s="16">
        <v>0</v>
      </c>
      <c r="FK5" s="16">
        <v>150</v>
      </c>
      <c r="FL5" s="16">
        <v>150</v>
      </c>
      <c r="FM5" s="16">
        <f>SUM(FL5/FK5*100)</f>
        <v>100</v>
      </c>
      <c r="FN5" s="16">
        <v>0</v>
      </c>
      <c r="FO5" s="16">
        <v>0</v>
      </c>
      <c r="FP5" s="16">
        <v>0</v>
      </c>
      <c r="FQ5" s="16">
        <v>0</v>
      </c>
      <c r="FR5" s="16">
        <v>0</v>
      </c>
      <c r="FS5" s="16">
        <v>0</v>
      </c>
      <c r="FT5" s="16">
        <v>0</v>
      </c>
      <c r="FU5" s="16">
        <v>0</v>
      </c>
      <c r="FV5" s="16">
        <v>0</v>
      </c>
      <c r="FW5" s="17">
        <f>K5+N5+Q5+T5+W5+Z5+AC5+AF5+AI5+AL5+AO5+AR5+AU5+AX5+BA5+BD5+BG5+BJ5+BP5+BS5+BV5+BY5+CB5+CE5+CH5+CK5+CN5+CQ5+CT5+CW5+CZ5+DC5+DF5+DI5+DL5+DO5+DR5+DU5+DX5+EA5+ED5+EG5+EJ5+EM5+EP5+ES5+EV5+EY5+FB5+FE5+FH5+FK5+FN5+FQ5+FT5+BM5</f>
        <v>34683.9</v>
      </c>
      <c r="FX5" s="17">
        <f>L5+O5+R5+U5+X5+AA5+AD5+AG5+AJ5+AM5+AP5+AS5+AV5+AY5+BB5+BE5+BH5+BK5+BQ5+BT5+BW5+BZ5+CC5+CF5+CI5+CL5+CO5+CR5+CU5+CX5+DA5+DD5+DG5+DJ5+DM5+DP5+DS5+DV5+DY5+EB5+EE5+EH5+EK5+EN5+EQ5+ET5+EW5+EZ5+FC5+FF5+FI5+FL5+FO5+FR5+FU5+BN5</f>
        <v>8537.4</v>
      </c>
      <c r="FY5" s="17">
        <f>SUM(FX5/FW5*100)</f>
        <v>24.614878949599092</v>
      </c>
      <c r="FZ5" s="16">
        <v>2687</v>
      </c>
      <c r="GA5" s="16">
        <v>1362.2</v>
      </c>
      <c r="GB5" s="16">
        <f>SUM(GA5/FZ5*100)</f>
        <v>50.695943431336069</v>
      </c>
      <c r="GC5" s="16">
        <v>548.5</v>
      </c>
      <c r="GD5" s="16">
        <v>218.9</v>
      </c>
      <c r="GE5" s="16">
        <f>SUM(GD5/GC5*100)</f>
        <v>39.908842297174111</v>
      </c>
      <c r="GF5" s="16">
        <v>127.3</v>
      </c>
      <c r="GG5" s="16">
        <v>45.2</v>
      </c>
      <c r="GH5" s="16">
        <f>SUM(GG5/GF5*100)</f>
        <v>35.50667714061273</v>
      </c>
      <c r="GI5" s="16">
        <v>1.2</v>
      </c>
      <c r="GJ5" s="16">
        <v>0</v>
      </c>
      <c r="GK5" s="16">
        <f>SUM(GJ5/GI5*100)</f>
        <v>0</v>
      </c>
      <c r="GL5" s="16">
        <v>295.2</v>
      </c>
      <c r="GM5" s="16">
        <v>117.9</v>
      </c>
      <c r="GN5" s="16">
        <f>SUM(GM5/GL5*100)</f>
        <v>39.939024390243901</v>
      </c>
      <c r="GO5" s="16">
        <v>1857.2</v>
      </c>
      <c r="GP5" s="16">
        <v>0</v>
      </c>
      <c r="GQ5" s="16">
        <f>SUM(GP5/GO5*100)</f>
        <v>0</v>
      </c>
      <c r="GR5" s="16">
        <v>0</v>
      </c>
      <c r="GS5" s="16">
        <v>0</v>
      </c>
      <c r="GT5" s="16">
        <v>0</v>
      </c>
      <c r="GU5" s="16">
        <v>82.1</v>
      </c>
      <c r="GV5" s="16">
        <v>78.400000000000006</v>
      </c>
      <c r="GW5" s="16">
        <f>SUM(GV5/GU5)*100</f>
        <v>95.493300852618773</v>
      </c>
      <c r="GX5" s="16">
        <v>6818.1</v>
      </c>
      <c r="GY5" s="16">
        <v>3394.7</v>
      </c>
      <c r="GZ5" s="16">
        <f>SUM(GY5/GX5*100)</f>
        <v>49.789530807703017</v>
      </c>
      <c r="HA5" s="16">
        <v>95837</v>
      </c>
      <c r="HB5" s="16">
        <v>52970.2</v>
      </c>
      <c r="HC5" s="16">
        <f>SUM(HB5/HA5*100)</f>
        <v>55.271137452132265</v>
      </c>
      <c r="HD5" s="16">
        <v>0</v>
      </c>
      <c r="HE5" s="16">
        <v>0</v>
      </c>
      <c r="HF5" s="16">
        <v>0</v>
      </c>
      <c r="HG5" s="16">
        <v>0.4</v>
      </c>
      <c r="HH5" s="16">
        <v>0</v>
      </c>
      <c r="HI5" s="16">
        <f>SUM(HH5/HG5*100)</f>
        <v>0</v>
      </c>
      <c r="HJ5" s="16">
        <v>295.2</v>
      </c>
      <c r="HK5" s="16">
        <v>107.5</v>
      </c>
      <c r="HL5" s="16">
        <f>SUM(HK5/HJ5*100)</f>
        <v>36.415989159891602</v>
      </c>
      <c r="HM5" s="16">
        <v>12338.5</v>
      </c>
      <c r="HN5" s="16">
        <v>7197.4</v>
      </c>
      <c r="HO5" s="16">
        <f>SUM(HN5/HM5*100)</f>
        <v>58.332860558414708</v>
      </c>
      <c r="HP5" s="16">
        <v>0</v>
      </c>
      <c r="HQ5" s="16">
        <v>0</v>
      </c>
      <c r="HR5" s="16">
        <v>0</v>
      </c>
      <c r="HS5" s="16">
        <v>52.7</v>
      </c>
      <c r="HT5" s="16">
        <v>19.5</v>
      </c>
      <c r="HU5" s="16">
        <f>SUM(HT5/HS5*100)</f>
        <v>37.001897533206829</v>
      </c>
      <c r="HV5" s="16">
        <v>2.1</v>
      </c>
      <c r="HW5" s="16">
        <v>0</v>
      </c>
      <c r="HX5" s="16">
        <f>SUM(HW5/HV5*100)</f>
        <v>0</v>
      </c>
      <c r="HY5" s="16">
        <v>0</v>
      </c>
      <c r="HZ5" s="16">
        <v>0</v>
      </c>
      <c r="IA5" s="16">
        <v>0</v>
      </c>
      <c r="IB5" s="16">
        <v>1073</v>
      </c>
      <c r="IC5" s="16">
        <v>442.9</v>
      </c>
      <c r="ID5" s="16">
        <f>SUM(IC5/IB5*100)</f>
        <v>41.276794035414724</v>
      </c>
      <c r="IE5" s="16">
        <v>0</v>
      </c>
      <c r="IF5" s="16">
        <v>0</v>
      </c>
      <c r="IG5" s="16">
        <v>0</v>
      </c>
      <c r="IH5" s="17">
        <f>SUM(FZ5+GC5+GF5+GI5+GL5+GO5+GR5+GU5+GX5+HA5+HD5+HG5+HJ5+HM5+HP5+HS5+HV5+HY5+IB5+IE5)</f>
        <v>122015.5</v>
      </c>
      <c r="II5" s="17">
        <f>SUM(GA5+GD5+GG5+GJ5+GM5+GP5+GS5+GV5+GY5+HB5+HE5+HH5+HK5+HN5+HQ5+HT5+HW5+HZ5+IC5+IF5)</f>
        <v>65954.8</v>
      </c>
      <c r="IJ5" s="17">
        <f>SUM(II5/IH5*100)</f>
        <v>54.054443902618928</v>
      </c>
      <c r="IK5" s="16">
        <v>0</v>
      </c>
      <c r="IL5" s="16">
        <v>0</v>
      </c>
      <c r="IM5" s="16">
        <v>0</v>
      </c>
      <c r="IN5" s="16">
        <v>0</v>
      </c>
      <c r="IO5" s="16">
        <v>0</v>
      </c>
      <c r="IP5" s="16">
        <v>0</v>
      </c>
      <c r="IQ5" s="16">
        <v>0</v>
      </c>
      <c r="IR5" s="16">
        <v>0</v>
      </c>
      <c r="IS5" s="16">
        <v>0</v>
      </c>
      <c r="IT5" s="16">
        <v>0</v>
      </c>
      <c r="IU5" s="16">
        <v>0</v>
      </c>
      <c r="IV5" s="16">
        <v>0</v>
      </c>
      <c r="IW5" s="16">
        <v>0</v>
      </c>
      <c r="IX5" s="16">
        <v>0</v>
      </c>
      <c r="IY5" s="16">
        <v>0</v>
      </c>
      <c r="IZ5" s="17">
        <f>SUM(IK5+IN5+IQ5+IT5+IW5)</f>
        <v>0</v>
      </c>
      <c r="JA5" s="17">
        <f>SUM(IL5+IO5+IR5+IU5+IX5)</f>
        <v>0</v>
      </c>
      <c r="JB5" s="17">
        <v>0</v>
      </c>
      <c r="JC5" s="18">
        <f t="shared" ref="JC5:JD30" si="2">SUM(H5+FW5+IH5+IZ5)</f>
        <v>192278.39999999999</v>
      </c>
      <c r="JD5" s="18">
        <f t="shared" si="2"/>
        <v>95246.5</v>
      </c>
      <c r="JE5" s="18">
        <f>SUM(JD5/JC5*100)</f>
        <v>49.535725281674907</v>
      </c>
    </row>
    <row r="6" spans="1:265" s="12" customFormat="1" ht="23.25" customHeight="1">
      <c r="A6" s="15" t="s">
        <v>95</v>
      </c>
      <c r="B6" s="16">
        <v>5202.8999999999996</v>
      </c>
      <c r="C6" s="16">
        <v>3035.2</v>
      </c>
      <c r="D6" s="16">
        <f t="shared" ref="D6:D33" si="3">SUM(C6/B6*100)</f>
        <v>58.336696842145727</v>
      </c>
      <c r="E6" s="16">
        <v>38906.1</v>
      </c>
      <c r="F6" s="16">
        <v>23945.4</v>
      </c>
      <c r="G6" s="16">
        <f t="shared" ref="G6:G33" si="4">SUM(F6/E6*100)</f>
        <v>61.546646926831528</v>
      </c>
      <c r="H6" s="17">
        <f t="shared" si="0"/>
        <v>44109</v>
      </c>
      <c r="I6" s="17">
        <f t="shared" si="1"/>
        <v>26980.600000000002</v>
      </c>
      <c r="J6" s="17">
        <f t="shared" ref="J6:J33" si="5">SUM(I6/H6*100)</f>
        <v>61.168015597723823</v>
      </c>
      <c r="K6" s="16">
        <v>4751.8</v>
      </c>
      <c r="L6" s="16">
        <v>0</v>
      </c>
      <c r="M6" s="16">
        <f t="shared" ref="M6:M33" si="6">SUM(L6/K6*100)</f>
        <v>0</v>
      </c>
      <c r="N6" s="16">
        <v>15842.3</v>
      </c>
      <c r="O6" s="16">
        <v>0</v>
      </c>
      <c r="P6" s="16">
        <f t="shared" ref="P6:P33" si="7">SUM(O6/N6*100)</f>
        <v>0</v>
      </c>
      <c r="Q6" s="16"/>
      <c r="R6" s="16"/>
      <c r="S6" s="16">
        <v>0</v>
      </c>
      <c r="T6" s="16">
        <v>31891.9</v>
      </c>
      <c r="U6" s="16">
        <v>8365.9</v>
      </c>
      <c r="V6" s="16">
        <f t="shared" ref="V6:V33" si="8">SUM(U6/T6*100)</f>
        <v>26.232052652867964</v>
      </c>
      <c r="W6" s="16">
        <v>1626.4</v>
      </c>
      <c r="X6" s="16">
        <v>883.6</v>
      </c>
      <c r="Y6" s="16">
        <f t="shared" ref="Y6:Y33" si="9">SUM(X6/W6*100)</f>
        <v>54.328578455484497</v>
      </c>
      <c r="Z6" s="16">
        <v>0</v>
      </c>
      <c r="AA6" s="16">
        <v>0</v>
      </c>
      <c r="AB6" s="16">
        <v>0</v>
      </c>
      <c r="AC6" s="16">
        <v>93.7</v>
      </c>
      <c r="AD6" s="16">
        <v>0</v>
      </c>
      <c r="AE6" s="16">
        <f t="shared" ref="AE6:AE33" si="10">SUM(AD6/AC6*100)</f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6">
        <v>2677.5</v>
      </c>
      <c r="AP6" s="16">
        <v>0</v>
      </c>
      <c r="AQ6" s="16">
        <v>0</v>
      </c>
      <c r="AR6" s="16">
        <v>0</v>
      </c>
      <c r="AS6" s="16">
        <v>0</v>
      </c>
      <c r="AT6" s="16">
        <v>0</v>
      </c>
      <c r="AU6" s="16">
        <v>0</v>
      </c>
      <c r="AV6" s="16">
        <v>0</v>
      </c>
      <c r="AW6" s="16">
        <v>0</v>
      </c>
      <c r="AX6" s="16">
        <v>0</v>
      </c>
      <c r="AY6" s="16">
        <v>0</v>
      </c>
      <c r="AZ6" s="16">
        <v>0</v>
      </c>
      <c r="BA6" s="16">
        <v>0</v>
      </c>
      <c r="BB6" s="16">
        <v>0</v>
      </c>
      <c r="BC6" s="16">
        <v>0</v>
      </c>
      <c r="BD6" s="16">
        <v>0</v>
      </c>
      <c r="BE6" s="16">
        <v>0</v>
      </c>
      <c r="BF6" s="16">
        <v>0</v>
      </c>
      <c r="BG6" s="16">
        <v>0</v>
      </c>
      <c r="BH6" s="16">
        <v>0</v>
      </c>
      <c r="BI6" s="16">
        <v>0</v>
      </c>
      <c r="BJ6" s="16">
        <v>0</v>
      </c>
      <c r="BK6" s="16">
        <v>0</v>
      </c>
      <c r="BL6" s="16">
        <v>0</v>
      </c>
      <c r="BM6" s="16">
        <v>0</v>
      </c>
      <c r="BN6" s="16">
        <v>0</v>
      </c>
      <c r="BO6" s="16">
        <v>0</v>
      </c>
      <c r="BP6" s="16">
        <v>0</v>
      </c>
      <c r="BQ6" s="16">
        <v>0</v>
      </c>
      <c r="BR6" s="16">
        <v>0</v>
      </c>
      <c r="BS6" s="16">
        <v>0</v>
      </c>
      <c r="BT6" s="16">
        <v>0</v>
      </c>
      <c r="BU6" s="16">
        <v>0</v>
      </c>
      <c r="BV6" s="16">
        <v>0</v>
      </c>
      <c r="BW6" s="16">
        <v>0</v>
      </c>
      <c r="BX6" s="16">
        <v>0</v>
      </c>
      <c r="BY6" s="16">
        <v>0</v>
      </c>
      <c r="BZ6" s="16">
        <v>0</v>
      </c>
      <c r="CA6" s="16">
        <v>0</v>
      </c>
      <c r="CB6" s="16">
        <v>0</v>
      </c>
      <c r="CC6" s="16">
        <v>0</v>
      </c>
      <c r="CD6" s="16">
        <v>0</v>
      </c>
      <c r="CE6" s="16">
        <v>0</v>
      </c>
      <c r="CF6" s="16">
        <v>0</v>
      </c>
      <c r="CG6" s="16">
        <v>0</v>
      </c>
      <c r="CH6" s="16">
        <v>0</v>
      </c>
      <c r="CI6" s="16">
        <v>0</v>
      </c>
      <c r="CJ6" s="16">
        <v>0</v>
      </c>
      <c r="CK6" s="16">
        <v>0</v>
      </c>
      <c r="CL6" s="16">
        <v>0</v>
      </c>
      <c r="CM6" s="16">
        <v>0</v>
      </c>
      <c r="CN6" s="16">
        <v>0</v>
      </c>
      <c r="CO6" s="16">
        <v>0</v>
      </c>
      <c r="CP6" s="16">
        <v>0</v>
      </c>
      <c r="CQ6" s="16">
        <v>0</v>
      </c>
      <c r="CR6" s="16">
        <v>0</v>
      </c>
      <c r="CS6" s="16">
        <v>0</v>
      </c>
      <c r="CT6" s="16">
        <v>0</v>
      </c>
      <c r="CU6" s="16">
        <v>0</v>
      </c>
      <c r="CV6" s="16">
        <v>0</v>
      </c>
      <c r="CW6" s="16">
        <v>0</v>
      </c>
      <c r="CX6" s="16">
        <v>0</v>
      </c>
      <c r="CY6" s="16">
        <v>0</v>
      </c>
      <c r="CZ6" s="16">
        <v>0</v>
      </c>
      <c r="DA6" s="16">
        <v>0</v>
      </c>
      <c r="DB6" s="16">
        <v>0</v>
      </c>
      <c r="DC6" s="16">
        <v>0</v>
      </c>
      <c r="DD6" s="16">
        <v>0</v>
      </c>
      <c r="DE6" s="16">
        <v>0</v>
      </c>
      <c r="DF6" s="16">
        <v>0</v>
      </c>
      <c r="DG6" s="16">
        <v>0</v>
      </c>
      <c r="DH6" s="16">
        <v>0</v>
      </c>
      <c r="DI6" s="16">
        <v>0</v>
      </c>
      <c r="DJ6" s="16">
        <v>0</v>
      </c>
      <c r="DK6" s="16">
        <v>0</v>
      </c>
      <c r="DL6" s="16">
        <v>3002.5</v>
      </c>
      <c r="DM6" s="16">
        <v>2227.6</v>
      </c>
      <c r="DN6" s="16">
        <f t="shared" ref="DN6:DN33" si="11">SUM(DM6/DL6*100)</f>
        <v>74.191507077435475</v>
      </c>
      <c r="DO6" s="16">
        <v>374</v>
      </c>
      <c r="DP6" s="16">
        <v>0</v>
      </c>
      <c r="DQ6" s="16">
        <v>0</v>
      </c>
      <c r="DR6" s="16">
        <v>6.6</v>
      </c>
      <c r="DS6" s="16">
        <v>6.6</v>
      </c>
      <c r="DT6" s="16">
        <f t="shared" ref="DT6:DT33" si="12">SUM(DS6/DR6*100)</f>
        <v>100</v>
      </c>
      <c r="DU6" s="16">
        <v>0</v>
      </c>
      <c r="DV6" s="16">
        <v>0</v>
      </c>
      <c r="DW6" s="16">
        <v>0</v>
      </c>
      <c r="DX6" s="16">
        <v>0</v>
      </c>
      <c r="DY6" s="16">
        <v>0</v>
      </c>
      <c r="DZ6" s="16">
        <v>0</v>
      </c>
      <c r="EA6" s="16">
        <v>1568.7</v>
      </c>
      <c r="EB6" s="16">
        <v>0</v>
      </c>
      <c r="EC6" s="16">
        <f t="shared" ref="EC6:EC26" si="13">SUM(EB6/EA6*100)</f>
        <v>0</v>
      </c>
      <c r="ED6" s="16">
        <v>0</v>
      </c>
      <c r="EE6" s="16">
        <v>0</v>
      </c>
      <c r="EF6" s="16">
        <v>0</v>
      </c>
      <c r="EG6" s="16">
        <v>0</v>
      </c>
      <c r="EH6" s="16">
        <v>0</v>
      </c>
      <c r="EI6" s="16">
        <v>0</v>
      </c>
      <c r="EJ6" s="16">
        <v>0</v>
      </c>
      <c r="EK6" s="16">
        <v>0</v>
      </c>
      <c r="EL6" s="16">
        <v>0</v>
      </c>
      <c r="EM6" s="16">
        <v>972</v>
      </c>
      <c r="EN6" s="16">
        <v>0</v>
      </c>
      <c r="EO6" s="16">
        <f t="shared" ref="EO6:EO33" si="14">SUM(EN6/EM6*100)</f>
        <v>0</v>
      </c>
      <c r="EP6" s="16">
        <v>0</v>
      </c>
      <c r="EQ6" s="16">
        <v>0</v>
      </c>
      <c r="ER6" s="16">
        <v>0</v>
      </c>
      <c r="ES6" s="16">
        <v>0</v>
      </c>
      <c r="ET6" s="16">
        <v>0</v>
      </c>
      <c r="EU6" s="16">
        <v>0</v>
      </c>
      <c r="EV6" s="16">
        <v>0</v>
      </c>
      <c r="EW6" s="16">
        <v>0</v>
      </c>
      <c r="EX6" s="16">
        <v>0</v>
      </c>
      <c r="EY6" s="16">
        <v>0</v>
      </c>
      <c r="EZ6" s="16">
        <v>0</v>
      </c>
      <c r="FA6" s="16">
        <v>0</v>
      </c>
      <c r="FB6" s="16">
        <v>0</v>
      </c>
      <c r="FC6" s="16">
        <v>0</v>
      </c>
      <c r="FD6" s="16">
        <v>0</v>
      </c>
      <c r="FE6" s="16">
        <v>0</v>
      </c>
      <c r="FF6" s="16">
        <v>0</v>
      </c>
      <c r="FG6" s="16">
        <v>0</v>
      </c>
      <c r="FH6" s="16">
        <v>0</v>
      </c>
      <c r="FI6" s="16">
        <v>0</v>
      </c>
      <c r="FJ6" s="16">
        <v>0</v>
      </c>
      <c r="FK6" s="16">
        <v>375</v>
      </c>
      <c r="FL6" s="16">
        <v>375</v>
      </c>
      <c r="FM6" s="16">
        <f t="shared" ref="FM6:FM33" si="15">SUM(FL6/FK6*100)</f>
        <v>100</v>
      </c>
      <c r="FN6" s="16">
        <v>0</v>
      </c>
      <c r="FO6" s="16">
        <v>0</v>
      </c>
      <c r="FP6" s="16">
        <v>0</v>
      </c>
      <c r="FQ6" s="16">
        <v>0</v>
      </c>
      <c r="FR6" s="16">
        <v>0</v>
      </c>
      <c r="FS6" s="16">
        <v>0</v>
      </c>
      <c r="FT6" s="16">
        <v>0</v>
      </c>
      <c r="FU6" s="16">
        <v>0</v>
      </c>
      <c r="FV6" s="16">
        <v>0</v>
      </c>
      <c r="FW6" s="17">
        <f t="shared" ref="FW6:FX30" si="16">K6+N6+Q6+T6+W6+Z6+AC6+AF6+AI6+AL6+AO6+AR6+AU6+AX6+BA6+BD6+BG6+BJ6+BP6+BS6+BV6+BY6+CB6+CE6+CH6+CK6+CN6+CQ6+CT6+CW6+CZ6+DC6+DF6+DI6+DL6+DO6+DR6+DU6+DX6+EA6+ED6+EG6+EJ6+EM6+EP6+ES6+EV6+EY6+FB6+FE6+FH6+FK6+FN6+FQ6+FT6+BM6</f>
        <v>63182.399999999994</v>
      </c>
      <c r="FX6" s="17">
        <f t="shared" si="16"/>
        <v>11858.7</v>
      </c>
      <c r="FY6" s="17">
        <f t="shared" ref="FY6:FY33" si="17">SUM(FX6/FW6*100)</f>
        <v>18.768992630859231</v>
      </c>
      <c r="FZ6" s="16">
        <v>3814.3</v>
      </c>
      <c r="GA6" s="16">
        <v>1988.7</v>
      </c>
      <c r="GB6" s="16">
        <f t="shared" ref="GB6:GB33" si="18">SUM(GA6/FZ6*100)</f>
        <v>52.13800697375666</v>
      </c>
      <c r="GC6" s="16">
        <v>828.1</v>
      </c>
      <c r="GD6" s="16">
        <v>346</v>
      </c>
      <c r="GE6" s="16">
        <f t="shared" ref="GE6:GE33" si="19">SUM(GD6/GC6*100)</f>
        <v>41.782393430745081</v>
      </c>
      <c r="GF6" s="16">
        <v>587.29999999999995</v>
      </c>
      <c r="GG6" s="16">
        <v>252.3</v>
      </c>
      <c r="GH6" s="16">
        <f t="shared" ref="GH6:GH33" si="20">SUM(GG6/GF6*100)</f>
        <v>42.959305295419725</v>
      </c>
      <c r="GI6" s="16">
        <v>2.2000000000000002</v>
      </c>
      <c r="GJ6" s="16">
        <v>1.1000000000000001</v>
      </c>
      <c r="GK6" s="16">
        <f t="shared" ref="GK6:GK33" si="21">SUM(GJ6/GI6*100)</f>
        <v>50</v>
      </c>
      <c r="GL6" s="16">
        <v>549.20000000000005</v>
      </c>
      <c r="GM6" s="16">
        <v>231.7</v>
      </c>
      <c r="GN6" s="16">
        <f t="shared" ref="GN6:GN33" si="22">SUM(GM6/GL6*100)</f>
        <v>42.188638018936629</v>
      </c>
      <c r="GO6" s="16">
        <v>3714.5</v>
      </c>
      <c r="GP6" s="16">
        <v>0</v>
      </c>
      <c r="GQ6" s="16">
        <f t="shared" ref="GQ6:GQ33" si="23">SUM(GP6/GO6*100)</f>
        <v>0</v>
      </c>
      <c r="GR6" s="16">
        <v>0</v>
      </c>
      <c r="GS6" s="16">
        <v>0</v>
      </c>
      <c r="GT6" s="16">
        <v>0</v>
      </c>
      <c r="GU6" s="16">
        <v>82.1</v>
      </c>
      <c r="GV6" s="16">
        <v>82.1</v>
      </c>
      <c r="GW6" s="16">
        <f t="shared" ref="GW6:GW33" si="24">SUM(GV6/GU6)*100</f>
        <v>100</v>
      </c>
      <c r="GX6" s="16">
        <v>15997.1</v>
      </c>
      <c r="GY6" s="16">
        <v>9474.1</v>
      </c>
      <c r="GZ6" s="16">
        <f t="shared" ref="GZ6:GZ33" si="25">SUM(GY6/GX6*100)</f>
        <v>59.22385932450257</v>
      </c>
      <c r="HA6" s="16">
        <v>98399.1</v>
      </c>
      <c r="HB6" s="16">
        <v>58509.9</v>
      </c>
      <c r="HC6" s="16">
        <f t="shared" ref="HC6:HC33" si="26">SUM(HB6/HA6*100)</f>
        <v>59.461824345954383</v>
      </c>
      <c r="HD6" s="16">
        <v>849.3</v>
      </c>
      <c r="HE6" s="16">
        <v>373.6</v>
      </c>
      <c r="HF6" s="16">
        <f t="shared" ref="HF6:HF33" si="27">SUM(HE6/HD6*100)</f>
        <v>43.989167549746853</v>
      </c>
      <c r="HG6" s="16">
        <v>0.1</v>
      </c>
      <c r="HH6" s="16">
        <v>0</v>
      </c>
      <c r="HI6" s="16">
        <f t="shared" ref="HI6:HI33" si="28">SUM(HH6/HG6*100)</f>
        <v>0</v>
      </c>
      <c r="HJ6" s="16">
        <v>295.2</v>
      </c>
      <c r="HK6" s="16">
        <v>121.9</v>
      </c>
      <c r="HL6" s="16">
        <f t="shared" ref="HL6:HL33" si="29">SUM(HK6/HJ6*100)</f>
        <v>41.294037940379411</v>
      </c>
      <c r="HM6" s="16">
        <v>13170.3</v>
      </c>
      <c r="HN6" s="16">
        <v>7683.2</v>
      </c>
      <c r="HO6" s="16">
        <f t="shared" ref="HO6:HO33" si="30">SUM(HN6/HM6*100)</f>
        <v>58.337319575104594</v>
      </c>
      <c r="HP6" s="16">
        <v>0</v>
      </c>
      <c r="HQ6" s="16">
        <v>0</v>
      </c>
      <c r="HR6" s="16">
        <v>0</v>
      </c>
      <c r="HS6" s="16">
        <v>52.8</v>
      </c>
      <c r="HT6" s="16">
        <v>18.2</v>
      </c>
      <c r="HU6" s="16">
        <f t="shared" ref="HU6:HU33" si="31">SUM(HT6/HS6*100)</f>
        <v>34.469696969696969</v>
      </c>
      <c r="HV6" s="16">
        <v>39.4</v>
      </c>
      <c r="HW6" s="16">
        <v>0</v>
      </c>
      <c r="HX6" s="16">
        <f t="shared" ref="HX6:HX33" si="32">SUM(HW6/HV6*100)</f>
        <v>0</v>
      </c>
      <c r="HY6" s="16">
        <v>0</v>
      </c>
      <c r="HZ6" s="16">
        <v>0</v>
      </c>
      <c r="IA6" s="16">
        <v>0</v>
      </c>
      <c r="IB6" s="16">
        <v>1207</v>
      </c>
      <c r="IC6" s="16">
        <v>538.5</v>
      </c>
      <c r="ID6" s="16">
        <f t="shared" ref="ID6:ID33" si="33">SUM(IC6/IB6*100)</f>
        <v>44.614747307373655</v>
      </c>
      <c r="IE6" s="16">
        <v>0</v>
      </c>
      <c r="IF6" s="16">
        <v>0</v>
      </c>
      <c r="IG6" s="16">
        <v>0</v>
      </c>
      <c r="IH6" s="17">
        <f t="shared" ref="IH6:II30" si="34">SUM(FZ6+GC6+GF6+GI6+GL6+GO6+GR6+GU6+GX6+HA6+HD6+HG6+HJ6+HM6+HP6+HS6+HV6+HY6+IB6+IE6)</f>
        <v>139588</v>
      </c>
      <c r="II6" s="17">
        <f t="shared" si="34"/>
        <v>79621.299999999988</v>
      </c>
      <c r="IJ6" s="17">
        <f t="shared" ref="IJ6:IJ33" si="35">SUM(II6/IH6*100)</f>
        <v>57.040218356878803</v>
      </c>
      <c r="IK6" s="16">
        <v>0</v>
      </c>
      <c r="IL6" s="16">
        <v>0</v>
      </c>
      <c r="IM6" s="16">
        <v>0</v>
      </c>
      <c r="IN6" s="16">
        <v>12.6</v>
      </c>
      <c r="IO6" s="16">
        <v>0.9</v>
      </c>
      <c r="IP6" s="16">
        <f t="shared" ref="IP6:IP33" si="36">SUM(IO6/IN6*100)</f>
        <v>7.1428571428571441</v>
      </c>
      <c r="IQ6" s="16">
        <v>0</v>
      </c>
      <c r="IR6" s="16">
        <v>0</v>
      </c>
      <c r="IS6" s="16">
        <v>0</v>
      </c>
      <c r="IT6" s="16">
        <v>0</v>
      </c>
      <c r="IU6" s="16">
        <v>0</v>
      </c>
      <c r="IV6" s="16">
        <v>0</v>
      </c>
      <c r="IW6" s="16">
        <v>0</v>
      </c>
      <c r="IX6" s="16">
        <v>0</v>
      </c>
      <c r="IY6" s="16">
        <v>0</v>
      </c>
      <c r="IZ6" s="17">
        <f t="shared" ref="IZ6:JA32" si="37">SUM(IK6+IN6+IQ6+IT6+IW6)</f>
        <v>12.6</v>
      </c>
      <c r="JA6" s="17">
        <f t="shared" si="37"/>
        <v>0.9</v>
      </c>
      <c r="JB6" s="17">
        <f t="shared" ref="JB6:JB33" si="38">SUM(JA6/IZ6*100)</f>
        <v>7.1428571428571441</v>
      </c>
      <c r="JC6" s="18">
        <f t="shared" si="2"/>
        <v>246892</v>
      </c>
      <c r="JD6" s="18">
        <f t="shared" si="2"/>
        <v>118461.49999999999</v>
      </c>
      <c r="JE6" s="18">
        <f t="shared" ref="JE6:JE33" si="39">SUM(JD6/JC6*100)</f>
        <v>47.981101048231608</v>
      </c>
    </row>
    <row r="7" spans="1:265" s="12" customFormat="1" ht="23.25" customHeight="1">
      <c r="A7" s="15" t="s">
        <v>96</v>
      </c>
      <c r="B7" s="16">
        <v>11034.7</v>
      </c>
      <c r="C7" s="16">
        <v>6437.2</v>
      </c>
      <c r="D7" s="16">
        <f t="shared" si="3"/>
        <v>58.335976510462437</v>
      </c>
      <c r="E7" s="16">
        <v>33104.400000000001</v>
      </c>
      <c r="F7" s="16">
        <v>19310.900000000001</v>
      </c>
      <c r="G7" s="16">
        <f t="shared" si="4"/>
        <v>58.333333333333336</v>
      </c>
      <c r="H7" s="17">
        <f t="shared" si="0"/>
        <v>44139.100000000006</v>
      </c>
      <c r="I7" s="17">
        <f t="shared" si="1"/>
        <v>25748.100000000002</v>
      </c>
      <c r="J7" s="17">
        <f t="shared" si="5"/>
        <v>58.333994123124391</v>
      </c>
      <c r="K7" s="16">
        <v>9276</v>
      </c>
      <c r="L7" s="16">
        <v>0</v>
      </c>
      <c r="M7" s="16">
        <f t="shared" si="6"/>
        <v>0</v>
      </c>
      <c r="N7" s="16">
        <v>0</v>
      </c>
      <c r="O7" s="16">
        <v>0</v>
      </c>
      <c r="P7" s="16">
        <v>0</v>
      </c>
      <c r="Q7" s="16"/>
      <c r="R7" s="16"/>
      <c r="S7" s="16">
        <v>0</v>
      </c>
      <c r="T7" s="16">
        <v>16777</v>
      </c>
      <c r="U7" s="16">
        <v>2642.4</v>
      </c>
      <c r="V7" s="16">
        <f t="shared" si="8"/>
        <v>15.750134112177387</v>
      </c>
      <c r="W7" s="16">
        <v>3059</v>
      </c>
      <c r="X7" s="16">
        <v>663.5</v>
      </c>
      <c r="Y7" s="16">
        <f t="shared" si="9"/>
        <v>21.690094802222948</v>
      </c>
      <c r="Z7" s="16">
        <v>0</v>
      </c>
      <c r="AA7" s="16">
        <v>0</v>
      </c>
      <c r="AB7" s="16">
        <v>0</v>
      </c>
      <c r="AC7" s="16">
        <v>1264.8</v>
      </c>
      <c r="AD7" s="16">
        <v>0</v>
      </c>
      <c r="AE7" s="16">
        <f t="shared" si="10"/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6">
        <v>9150.4</v>
      </c>
      <c r="AP7" s="16">
        <v>0</v>
      </c>
      <c r="AQ7" s="16">
        <v>0</v>
      </c>
      <c r="AR7" s="16">
        <v>0</v>
      </c>
      <c r="AS7" s="16">
        <v>0</v>
      </c>
      <c r="AT7" s="16">
        <v>0</v>
      </c>
      <c r="AU7" s="16">
        <v>20000</v>
      </c>
      <c r="AV7" s="16">
        <v>0</v>
      </c>
      <c r="AW7" s="16">
        <v>0</v>
      </c>
      <c r="AX7" s="16">
        <v>0</v>
      </c>
      <c r="AY7" s="16">
        <v>0</v>
      </c>
      <c r="AZ7" s="16">
        <v>0</v>
      </c>
      <c r="BA7" s="16">
        <v>0</v>
      </c>
      <c r="BB7" s="16">
        <v>0</v>
      </c>
      <c r="BC7" s="16">
        <v>0</v>
      </c>
      <c r="BD7" s="16">
        <v>0</v>
      </c>
      <c r="BE7" s="16">
        <v>0</v>
      </c>
      <c r="BF7" s="16">
        <v>0</v>
      </c>
      <c r="BG7" s="16">
        <v>0</v>
      </c>
      <c r="BH7" s="16">
        <v>0</v>
      </c>
      <c r="BI7" s="16">
        <v>0</v>
      </c>
      <c r="BJ7" s="16">
        <v>0</v>
      </c>
      <c r="BK7" s="16">
        <v>0</v>
      </c>
      <c r="BL7" s="16">
        <v>0</v>
      </c>
      <c r="BM7" s="16">
        <v>0</v>
      </c>
      <c r="BN7" s="16">
        <v>0</v>
      </c>
      <c r="BO7" s="16">
        <v>0</v>
      </c>
      <c r="BP7" s="16">
        <v>7829.5</v>
      </c>
      <c r="BQ7" s="16">
        <v>0</v>
      </c>
      <c r="BR7" s="16">
        <v>0</v>
      </c>
      <c r="BS7" s="16">
        <v>0</v>
      </c>
      <c r="BT7" s="16">
        <v>0</v>
      </c>
      <c r="BU7" s="16">
        <v>0</v>
      </c>
      <c r="BV7" s="16">
        <v>14302.2</v>
      </c>
      <c r="BW7" s="16">
        <v>0</v>
      </c>
      <c r="BX7" s="16">
        <v>0</v>
      </c>
      <c r="BY7" s="16">
        <v>0</v>
      </c>
      <c r="BZ7" s="16">
        <v>0</v>
      </c>
      <c r="CA7" s="16">
        <v>0</v>
      </c>
      <c r="CB7" s="16">
        <v>0</v>
      </c>
      <c r="CC7" s="16">
        <v>0</v>
      </c>
      <c r="CD7" s="16">
        <v>0</v>
      </c>
      <c r="CE7" s="16">
        <v>0</v>
      </c>
      <c r="CF7" s="16">
        <v>0</v>
      </c>
      <c r="CG7" s="16">
        <v>0</v>
      </c>
      <c r="CH7" s="16">
        <v>0</v>
      </c>
      <c r="CI7" s="16">
        <v>0</v>
      </c>
      <c r="CJ7" s="16">
        <v>0</v>
      </c>
      <c r="CK7" s="16">
        <v>10000</v>
      </c>
      <c r="CL7" s="16">
        <v>0</v>
      </c>
      <c r="CM7" s="16">
        <v>0</v>
      </c>
      <c r="CN7" s="16">
        <v>0</v>
      </c>
      <c r="CO7" s="16">
        <v>0</v>
      </c>
      <c r="CP7" s="16">
        <v>0</v>
      </c>
      <c r="CQ7" s="16">
        <v>0</v>
      </c>
      <c r="CR7" s="16">
        <v>0</v>
      </c>
      <c r="CS7" s="16">
        <v>0</v>
      </c>
      <c r="CT7" s="16">
        <v>0</v>
      </c>
      <c r="CU7" s="16">
        <v>0</v>
      </c>
      <c r="CV7" s="16">
        <v>0</v>
      </c>
      <c r="CW7" s="16">
        <v>0</v>
      </c>
      <c r="CX7" s="16">
        <v>0</v>
      </c>
      <c r="CY7" s="16">
        <v>0</v>
      </c>
      <c r="CZ7" s="16">
        <v>0</v>
      </c>
      <c r="DA7" s="16">
        <v>0</v>
      </c>
      <c r="DB7" s="16">
        <v>0</v>
      </c>
      <c r="DC7" s="16">
        <v>0</v>
      </c>
      <c r="DD7" s="16">
        <v>0</v>
      </c>
      <c r="DE7" s="16">
        <v>0</v>
      </c>
      <c r="DF7" s="16">
        <v>0</v>
      </c>
      <c r="DG7" s="16">
        <v>0</v>
      </c>
      <c r="DH7" s="16">
        <v>0</v>
      </c>
      <c r="DI7" s="16">
        <v>0</v>
      </c>
      <c r="DJ7" s="16">
        <v>0</v>
      </c>
      <c r="DK7" s="16">
        <v>0</v>
      </c>
      <c r="DL7" s="16">
        <v>5791.3</v>
      </c>
      <c r="DM7" s="16">
        <v>5501.1</v>
      </c>
      <c r="DN7" s="16">
        <f t="shared" si="11"/>
        <v>94.989035277053517</v>
      </c>
      <c r="DO7" s="16">
        <v>0</v>
      </c>
      <c r="DP7" s="16">
        <v>0</v>
      </c>
      <c r="DQ7" s="16">
        <v>0</v>
      </c>
      <c r="DR7" s="16">
        <v>14.3</v>
      </c>
      <c r="DS7" s="16">
        <v>0</v>
      </c>
      <c r="DT7" s="16">
        <f t="shared" si="12"/>
        <v>0</v>
      </c>
      <c r="DU7" s="16">
        <v>0</v>
      </c>
      <c r="DV7" s="16">
        <v>0</v>
      </c>
      <c r="DW7" s="16">
        <v>0</v>
      </c>
      <c r="DX7" s="16">
        <v>0</v>
      </c>
      <c r="DY7" s="16">
        <v>0</v>
      </c>
      <c r="DZ7" s="16">
        <v>0</v>
      </c>
      <c r="EA7" s="16">
        <v>2427</v>
      </c>
      <c r="EB7" s="16">
        <v>0</v>
      </c>
      <c r="EC7" s="16">
        <f t="shared" si="13"/>
        <v>0</v>
      </c>
      <c r="ED7" s="16">
        <v>1172</v>
      </c>
      <c r="EE7" s="16">
        <v>0</v>
      </c>
      <c r="EF7" s="16">
        <f>SUM(EE7/ED7*100)</f>
        <v>0</v>
      </c>
      <c r="EG7" s="16">
        <v>168</v>
      </c>
      <c r="EH7" s="16">
        <v>0</v>
      </c>
      <c r="EI7" s="16">
        <f>SUM(EH7/EG7*100)</f>
        <v>0</v>
      </c>
      <c r="EJ7" s="16">
        <v>0</v>
      </c>
      <c r="EK7" s="16">
        <v>0</v>
      </c>
      <c r="EL7" s="16">
        <v>0</v>
      </c>
      <c r="EM7" s="16">
        <v>972</v>
      </c>
      <c r="EN7" s="16">
        <v>0</v>
      </c>
      <c r="EO7" s="16">
        <f t="shared" si="14"/>
        <v>0</v>
      </c>
      <c r="EP7" s="16">
        <v>5584.1</v>
      </c>
      <c r="EQ7" s="16">
        <v>0</v>
      </c>
      <c r="ER7" s="16">
        <f>SUM(EQ7/EP7*100)</f>
        <v>0</v>
      </c>
      <c r="ES7" s="16">
        <v>0</v>
      </c>
      <c r="ET7" s="16">
        <v>0</v>
      </c>
      <c r="EU7" s="16">
        <v>0</v>
      </c>
      <c r="EV7" s="16">
        <v>0</v>
      </c>
      <c r="EW7" s="16">
        <v>0</v>
      </c>
      <c r="EX7" s="16">
        <v>0</v>
      </c>
      <c r="EY7" s="16">
        <v>0</v>
      </c>
      <c r="EZ7" s="16">
        <v>0</v>
      </c>
      <c r="FA7" s="16">
        <v>0</v>
      </c>
      <c r="FB7" s="16">
        <v>0</v>
      </c>
      <c r="FC7" s="16">
        <v>0</v>
      </c>
      <c r="FD7" s="16">
        <v>0</v>
      </c>
      <c r="FE7" s="16">
        <v>0</v>
      </c>
      <c r="FF7" s="16">
        <v>0</v>
      </c>
      <c r="FG7" s="16">
        <v>0</v>
      </c>
      <c r="FH7" s="16">
        <v>0</v>
      </c>
      <c r="FI7" s="16">
        <v>0</v>
      </c>
      <c r="FJ7" s="16">
        <v>0</v>
      </c>
      <c r="FK7" s="16">
        <v>225</v>
      </c>
      <c r="FL7" s="16">
        <v>225</v>
      </c>
      <c r="FM7" s="16">
        <f t="shared" si="15"/>
        <v>100</v>
      </c>
      <c r="FN7" s="16">
        <v>0</v>
      </c>
      <c r="FO7" s="16">
        <v>0</v>
      </c>
      <c r="FP7" s="16">
        <v>0</v>
      </c>
      <c r="FQ7" s="16">
        <v>0</v>
      </c>
      <c r="FR7" s="16">
        <v>0</v>
      </c>
      <c r="FS7" s="16">
        <v>0</v>
      </c>
      <c r="FT7" s="16">
        <v>0</v>
      </c>
      <c r="FU7" s="16">
        <v>0</v>
      </c>
      <c r="FV7" s="16">
        <v>0</v>
      </c>
      <c r="FW7" s="17">
        <f t="shared" si="16"/>
        <v>108012.6</v>
      </c>
      <c r="FX7" s="17">
        <f t="shared" si="16"/>
        <v>9032</v>
      </c>
      <c r="FY7" s="17">
        <f t="shared" si="17"/>
        <v>8.3619873977665566</v>
      </c>
      <c r="FZ7" s="16">
        <v>9792.2999999999993</v>
      </c>
      <c r="GA7" s="16">
        <v>4129.2</v>
      </c>
      <c r="GB7" s="16">
        <f t="shared" si="18"/>
        <v>42.167825740632949</v>
      </c>
      <c r="GC7" s="16">
        <v>1503.3</v>
      </c>
      <c r="GD7" s="16">
        <v>672.3</v>
      </c>
      <c r="GE7" s="16">
        <f t="shared" si="19"/>
        <v>44.721612452604269</v>
      </c>
      <c r="GF7" s="16">
        <v>1552.4</v>
      </c>
      <c r="GG7" s="16">
        <v>434.7</v>
      </c>
      <c r="GH7" s="16">
        <f t="shared" si="20"/>
        <v>28.001803658850811</v>
      </c>
      <c r="GI7" s="16">
        <v>2</v>
      </c>
      <c r="GJ7" s="16">
        <v>1</v>
      </c>
      <c r="GK7" s="16">
        <f t="shared" si="21"/>
        <v>50</v>
      </c>
      <c r="GL7" s="16">
        <v>803.1</v>
      </c>
      <c r="GM7" s="16">
        <v>403.9</v>
      </c>
      <c r="GN7" s="16">
        <f t="shared" si="22"/>
        <v>50.292616112563813</v>
      </c>
      <c r="GO7" s="16">
        <v>1857.3</v>
      </c>
      <c r="GP7" s="16">
        <v>928.6</v>
      </c>
      <c r="GQ7" s="16">
        <f t="shared" si="23"/>
        <v>49.997307920099068</v>
      </c>
      <c r="GR7" s="16">
        <v>2006.5</v>
      </c>
      <c r="GS7" s="16">
        <v>76</v>
      </c>
      <c r="GT7" s="16">
        <f t="shared" ref="GT7:GT33" si="40">SUM(GS7/GR7*100)</f>
        <v>3.7876900074757041</v>
      </c>
      <c r="GU7" s="16">
        <v>224.1</v>
      </c>
      <c r="GV7" s="16">
        <v>143</v>
      </c>
      <c r="GW7" s="16">
        <f t="shared" si="24"/>
        <v>63.810798750557787</v>
      </c>
      <c r="GX7" s="16">
        <v>65799.899999999994</v>
      </c>
      <c r="GY7" s="16">
        <v>40831.9</v>
      </c>
      <c r="GZ7" s="16">
        <f t="shared" si="25"/>
        <v>62.054653578500883</v>
      </c>
      <c r="HA7" s="16">
        <v>257754.7</v>
      </c>
      <c r="HB7" s="16">
        <v>149524.5</v>
      </c>
      <c r="HC7" s="16">
        <f t="shared" si="26"/>
        <v>58.010387395457776</v>
      </c>
      <c r="HD7" s="16">
        <v>1589.7</v>
      </c>
      <c r="HE7" s="16">
        <v>751.7</v>
      </c>
      <c r="HF7" s="16">
        <f t="shared" si="27"/>
        <v>47.285651380763667</v>
      </c>
      <c r="HG7" s="16">
        <v>0.1</v>
      </c>
      <c r="HH7" s="16">
        <v>0</v>
      </c>
      <c r="HI7" s="16">
        <f t="shared" si="28"/>
        <v>0</v>
      </c>
      <c r="HJ7" s="16">
        <v>590.6</v>
      </c>
      <c r="HK7" s="16">
        <v>280.3</v>
      </c>
      <c r="HL7" s="16">
        <f t="shared" si="29"/>
        <v>47.460209955976971</v>
      </c>
      <c r="HM7" s="16">
        <v>28161.5</v>
      </c>
      <c r="HN7" s="16">
        <v>16427.599999999999</v>
      </c>
      <c r="HO7" s="16">
        <f t="shared" si="30"/>
        <v>58.333540471920877</v>
      </c>
      <c r="HP7" s="16">
        <v>0</v>
      </c>
      <c r="HQ7" s="16">
        <v>0</v>
      </c>
      <c r="HR7" s="16">
        <v>0</v>
      </c>
      <c r="HS7" s="16">
        <v>79</v>
      </c>
      <c r="HT7" s="16">
        <v>33.799999999999997</v>
      </c>
      <c r="HU7" s="16">
        <f t="shared" si="31"/>
        <v>42.784810126582272</v>
      </c>
      <c r="HV7" s="16">
        <v>46.5</v>
      </c>
      <c r="HW7" s="16">
        <v>0</v>
      </c>
      <c r="HX7" s="16">
        <f t="shared" si="32"/>
        <v>0</v>
      </c>
      <c r="HY7" s="16">
        <v>300</v>
      </c>
      <c r="HZ7" s="16">
        <v>0</v>
      </c>
      <c r="IA7" s="16">
        <f t="shared" ref="IA7:IA33" si="41">SUM(HZ7/HY7*100)</f>
        <v>0</v>
      </c>
      <c r="IB7" s="16">
        <v>1810</v>
      </c>
      <c r="IC7" s="16">
        <v>902.6</v>
      </c>
      <c r="ID7" s="16">
        <f t="shared" si="33"/>
        <v>49.867403314917134</v>
      </c>
      <c r="IE7" s="16">
        <v>0</v>
      </c>
      <c r="IF7" s="16">
        <v>0</v>
      </c>
      <c r="IG7" s="16">
        <v>0</v>
      </c>
      <c r="IH7" s="17">
        <f t="shared" si="34"/>
        <v>373872.99999999994</v>
      </c>
      <c r="II7" s="17">
        <f t="shared" si="34"/>
        <v>215541.1</v>
      </c>
      <c r="IJ7" s="17">
        <f t="shared" si="35"/>
        <v>57.650886798458309</v>
      </c>
      <c r="IK7" s="16">
        <v>0</v>
      </c>
      <c r="IL7" s="16">
        <v>0</v>
      </c>
      <c r="IM7" s="16">
        <v>0</v>
      </c>
      <c r="IN7" s="16">
        <v>0</v>
      </c>
      <c r="IO7" s="16">
        <v>0</v>
      </c>
      <c r="IP7" s="16">
        <v>0</v>
      </c>
      <c r="IQ7" s="16">
        <v>0</v>
      </c>
      <c r="IR7" s="16">
        <v>0</v>
      </c>
      <c r="IS7" s="16">
        <v>0</v>
      </c>
      <c r="IT7" s="16">
        <v>0</v>
      </c>
      <c r="IU7" s="16">
        <v>0</v>
      </c>
      <c r="IV7" s="16">
        <v>0</v>
      </c>
      <c r="IW7" s="16">
        <v>0</v>
      </c>
      <c r="IX7" s="16">
        <v>0</v>
      </c>
      <c r="IY7" s="16">
        <v>0</v>
      </c>
      <c r="IZ7" s="17">
        <f t="shared" si="37"/>
        <v>0</v>
      </c>
      <c r="JA7" s="17">
        <f t="shared" si="37"/>
        <v>0</v>
      </c>
      <c r="JB7" s="17">
        <v>0</v>
      </c>
      <c r="JC7" s="18">
        <f t="shared" si="2"/>
        <v>526024.69999999995</v>
      </c>
      <c r="JD7" s="18">
        <f t="shared" si="2"/>
        <v>250321.2</v>
      </c>
      <c r="JE7" s="18">
        <f t="shared" si="39"/>
        <v>47.587347134079451</v>
      </c>
    </row>
    <row r="8" spans="1:265" s="19" customFormat="1" ht="23.25" customHeight="1">
      <c r="A8" s="15" t="s">
        <v>97</v>
      </c>
      <c r="B8" s="16">
        <v>0</v>
      </c>
      <c r="C8" s="16">
        <v>0</v>
      </c>
      <c r="D8" s="16">
        <v>0</v>
      </c>
      <c r="E8" s="16">
        <v>8334.2000000000007</v>
      </c>
      <c r="F8" s="16">
        <v>4861.5</v>
      </c>
      <c r="G8" s="16">
        <f t="shared" si="4"/>
        <v>58.331933478918188</v>
      </c>
      <c r="H8" s="17">
        <f t="shared" si="0"/>
        <v>8334.2000000000007</v>
      </c>
      <c r="I8" s="17">
        <f t="shared" si="1"/>
        <v>4861.5</v>
      </c>
      <c r="J8" s="17">
        <f t="shared" si="5"/>
        <v>58.331933478918188</v>
      </c>
      <c r="K8" s="16">
        <v>10053.1</v>
      </c>
      <c r="L8" s="16">
        <v>0</v>
      </c>
      <c r="M8" s="16">
        <f t="shared" si="6"/>
        <v>0</v>
      </c>
      <c r="N8" s="16">
        <v>1934.2</v>
      </c>
      <c r="O8" s="16">
        <v>0</v>
      </c>
      <c r="P8" s="16">
        <f t="shared" si="7"/>
        <v>0</v>
      </c>
      <c r="Q8" s="16"/>
      <c r="R8" s="16"/>
      <c r="S8" s="16">
        <v>0</v>
      </c>
      <c r="T8" s="16">
        <v>26096</v>
      </c>
      <c r="U8" s="16">
        <v>3264.8</v>
      </c>
      <c r="V8" s="16">
        <f t="shared" si="8"/>
        <v>12.510729613733906</v>
      </c>
      <c r="W8" s="16">
        <v>3845.6</v>
      </c>
      <c r="X8" s="16">
        <v>1004.7</v>
      </c>
      <c r="Y8" s="16">
        <f t="shared" si="9"/>
        <v>26.125962138547955</v>
      </c>
      <c r="Z8" s="16">
        <v>0</v>
      </c>
      <c r="AA8" s="16">
        <v>0</v>
      </c>
      <c r="AB8" s="16">
        <v>0</v>
      </c>
      <c r="AC8" s="16">
        <v>1590</v>
      </c>
      <c r="AD8" s="16">
        <v>0</v>
      </c>
      <c r="AE8" s="16">
        <f t="shared" si="10"/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16">
        <v>0</v>
      </c>
      <c r="AU8" s="16">
        <v>20000</v>
      </c>
      <c r="AV8" s="16">
        <v>0</v>
      </c>
      <c r="AW8" s="16">
        <v>0</v>
      </c>
      <c r="AX8" s="16"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6">
        <v>0</v>
      </c>
      <c r="BG8" s="16">
        <v>0</v>
      </c>
      <c r="BH8" s="16">
        <v>0</v>
      </c>
      <c r="BI8" s="16">
        <v>0</v>
      </c>
      <c r="BJ8" s="16">
        <v>0</v>
      </c>
      <c r="BK8" s="16">
        <v>0</v>
      </c>
      <c r="BL8" s="16">
        <v>0</v>
      </c>
      <c r="BM8" s="16">
        <v>0</v>
      </c>
      <c r="BN8" s="16">
        <v>0</v>
      </c>
      <c r="BO8" s="16">
        <v>0</v>
      </c>
      <c r="BP8" s="16">
        <v>0</v>
      </c>
      <c r="BQ8" s="16">
        <v>0</v>
      </c>
      <c r="BR8" s="16">
        <v>0</v>
      </c>
      <c r="BS8" s="16">
        <v>0</v>
      </c>
      <c r="BT8" s="16">
        <v>0</v>
      </c>
      <c r="BU8" s="16">
        <v>0</v>
      </c>
      <c r="BV8" s="16">
        <v>0</v>
      </c>
      <c r="BW8" s="16">
        <v>0</v>
      </c>
      <c r="BX8" s="16">
        <v>0</v>
      </c>
      <c r="BY8" s="16">
        <v>0</v>
      </c>
      <c r="BZ8" s="16">
        <v>0</v>
      </c>
      <c r="CA8" s="16">
        <v>0</v>
      </c>
      <c r="CB8" s="16">
        <v>0</v>
      </c>
      <c r="CC8" s="16">
        <v>0</v>
      </c>
      <c r="CD8" s="16">
        <v>0</v>
      </c>
      <c r="CE8" s="16">
        <v>0</v>
      </c>
      <c r="CF8" s="16">
        <v>0</v>
      </c>
      <c r="CG8" s="16">
        <v>0</v>
      </c>
      <c r="CH8" s="16">
        <v>0</v>
      </c>
      <c r="CI8" s="16">
        <v>0</v>
      </c>
      <c r="CJ8" s="16">
        <v>0</v>
      </c>
      <c r="CK8" s="16">
        <v>0</v>
      </c>
      <c r="CL8" s="16">
        <v>0</v>
      </c>
      <c r="CM8" s="16">
        <v>0</v>
      </c>
      <c r="CN8" s="16">
        <v>0</v>
      </c>
      <c r="CO8" s="16">
        <v>0</v>
      </c>
      <c r="CP8" s="16">
        <v>0</v>
      </c>
      <c r="CQ8" s="16">
        <v>0</v>
      </c>
      <c r="CR8" s="16">
        <v>0</v>
      </c>
      <c r="CS8" s="16">
        <v>0</v>
      </c>
      <c r="CT8" s="16">
        <v>0</v>
      </c>
      <c r="CU8" s="16">
        <v>0</v>
      </c>
      <c r="CV8" s="16">
        <v>0</v>
      </c>
      <c r="CW8" s="16">
        <v>0</v>
      </c>
      <c r="CX8" s="16">
        <v>0</v>
      </c>
      <c r="CY8" s="16">
        <v>0</v>
      </c>
      <c r="CZ8" s="16">
        <v>0</v>
      </c>
      <c r="DA8" s="16">
        <v>0</v>
      </c>
      <c r="DB8" s="16">
        <v>0</v>
      </c>
      <c r="DC8" s="16">
        <v>0</v>
      </c>
      <c r="DD8" s="16">
        <v>0</v>
      </c>
      <c r="DE8" s="16">
        <v>0</v>
      </c>
      <c r="DF8" s="16">
        <v>0</v>
      </c>
      <c r="DG8" s="16">
        <v>0</v>
      </c>
      <c r="DH8" s="16">
        <v>0</v>
      </c>
      <c r="DI8" s="16">
        <v>0</v>
      </c>
      <c r="DJ8" s="16">
        <v>0</v>
      </c>
      <c r="DK8" s="16">
        <v>0</v>
      </c>
      <c r="DL8" s="16">
        <v>6631.9</v>
      </c>
      <c r="DM8" s="16">
        <v>5928</v>
      </c>
      <c r="DN8" s="16">
        <f t="shared" si="11"/>
        <v>89.386148765813715</v>
      </c>
      <c r="DO8" s="16">
        <v>0</v>
      </c>
      <c r="DP8" s="16">
        <v>0</v>
      </c>
      <c r="DQ8" s="16">
        <v>0</v>
      </c>
      <c r="DR8" s="16">
        <v>13.3</v>
      </c>
      <c r="DS8" s="16">
        <v>13.3</v>
      </c>
      <c r="DT8" s="16">
        <f t="shared" si="12"/>
        <v>100</v>
      </c>
      <c r="DU8" s="16">
        <v>0</v>
      </c>
      <c r="DV8" s="16">
        <v>0</v>
      </c>
      <c r="DW8" s="16">
        <v>0</v>
      </c>
      <c r="DX8" s="16">
        <v>0</v>
      </c>
      <c r="DY8" s="16">
        <v>0</v>
      </c>
      <c r="DZ8" s="16">
        <v>0</v>
      </c>
      <c r="EA8" s="16">
        <v>1385.2</v>
      </c>
      <c r="EB8" s="16">
        <v>0</v>
      </c>
      <c r="EC8" s="16">
        <f t="shared" si="13"/>
        <v>0</v>
      </c>
      <c r="ED8" s="16">
        <v>0</v>
      </c>
      <c r="EE8" s="16">
        <v>0</v>
      </c>
      <c r="EF8" s="16">
        <v>0</v>
      </c>
      <c r="EG8" s="16">
        <v>0</v>
      </c>
      <c r="EH8" s="16">
        <v>0</v>
      </c>
      <c r="EI8" s="16">
        <v>0</v>
      </c>
      <c r="EJ8" s="16">
        <v>0</v>
      </c>
      <c r="EK8" s="16">
        <v>0</v>
      </c>
      <c r="EL8" s="16">
        <v>0</v>
      </c>
      <c r="EM8" s="16">
        <v>972</v>
      </c>
      <c r="EN8" s="16">
        <v>0</v>
      </c>
      <c r="EO8" s="16">
        <f t="shared" si="14"/>
        <v>0</v>
      </c>
      <c r="EP8" s="16">
        <v>0</v>
      </c>
      <c r="EQ8" s="16">
        <v>0</v>
      </c>
      <c r="ER8" s="16">
        <v>0</v>
      </c>
      <c r="ES8" s="16">
        <v>0</v>
      </c>
      <c r="ET8" s="16">
        <v>0</v>
      </c>
      <c r="EU8" s="16">
        <v>0</v>
      </c>
      <c r="EV8" s="16">
        <v>0</v>
      </c>
      <c r="EW8" s="16">
        <v>0</v>
      </c>
      <c r="EX8" s="16">
        <v>0</v>
      </c>
      <c r="EY8" s="16">
        <v>0</v>
      </c>
      <c r="EZ8" s="16">
        <v>0</v>
      </c>
      <c r="FA8" s="16">
        <v>0</v>
      </c>
      <c r="FB8" s="16">
        <v>0</v>
      </c>
      <c r="FC8" s="16">
        <v>0</v>
      </c>
      <c r="FD8" s="16">
        <v>0</v>
      </c>
      <c r="FE8" s="16">
        <v>0</v>
      </c>
      <c r="FF8" s="16">
        <v>0</v>
      </c>
      <c r="FG8" s="16">
        <v>0</v>
      </c>
      <c r="FH8" s="16">
        <v>0</v>
      </c>
      <c r="FI8" s="16">
        <v>0</v>
      </c>
      <c r="FJ8" s="16">
        <v>0</v>
      </c>
      <c r="FK8" s="16">
        <v>150</v>
      </c>
      <c r="FL8" s="16">
        <v>150</v>
      </c>
      <c r="FM8" s="16">
        <f t="shared" si="15"/>
        <v>100</v>
      </c>
      <c r="FN8" s="16">
        <v>0</v>
      </c>
      <c r="FO8" s="16">
        <v>0</v>
      </c>
      <c r="FP8" s="16">
        <v>0</v>
      </c>
      <c r="FQ8" s="16">
        <v>0</v>
      </c>
      <c r="FR8" s="16">
        <v>0</v>
      </c>
      <c r="FS8" s="16">
        <v>0</v>
      </c>
      <c r="FT8" s="16">
        <v>0</v>
      </c>
      <c r="FU8" s="16">
        <v>0</v>
      </c>
      <c r="FV8" s="16">
        <v>0</v>
      </c>
      <c r="FW8" s="17">
        <f t="shared" si="16"/>
        <v>72671.3</v>
      </c>
      <c r="FX8" s="17">
        <f t="shared" si="16"/>
        <v>10360.799999999999</v>
      </c>
      <c r="FY8" s="17">
        <f t="shared" si="17"/>
        <v>14.257072599499388</v>
      </c>
      <c r="FZ8" s="16">
        <v>7108.9</v>
      </c>
      <c r="GA8" s="16">
        <v>3256.5</v>
      </c>
      <c r="GB8" s="16">
        <f t="shared" si="18"/>
        <v>45.80877491595043</v>
      </c>
      <c r="GC8" s="16">
        <v>2031</v>
      </c>
      <c r="GD8" s="16">
        <v>754.5</v>
      </c>
      <c r="GE8" s="16">
        <f t="shared" si="19"/>
        <v>37.149187592319052</v>
      </c>
      <c r="GF8" s="16">
        <v>630.5</v>
      </c>
      <c r="GG8" s="16">
        <v>190.7</v>
      </c>
      <c r="GH8" s="16">
        <f t="shared" si="20"/>
        <v>30.245836637589214</v>
      </c>
      <c r="GI8" s="16">
        <v>5.5</v>
      </c>
      <c r="GJ8" s="16">
        <v>0</v>
      </c>
      <c r="GK8" s="16">
        <f t="shared" si="21"/>
        <v>0</v>
      </c>
      <c r="GL8" s="16">
        <v>1057.0999999999999</v>
      </c>
      <c r="GM8" s="16">
        <v>481.3</v>
      </c>
      <c r="GN8" s="16">
        <f t="shared" si="22"/>
        <v>45.530224198278312</v>
      </c>
      <c r="GO8" s="16">
        <v>3714.6</v>
      </c>
      <c r="GP8" s="16">
        <v>583.5</v>
      </c>
      <c r="GQ8" s="16">
        <f t="shared" si="23"/>
        <v>15.708286221935067</v>
      </c>
      <c r="GR8" s="16">
        <v>3997.5</v>
      </c>
      <c r="GS8" s="16">
        <v>0</v>
      </c>
      <c r="GT8" s="16">
        <f t="shared" si="40"/>
        <v>0</v>
      </c>
      <c r="GU8" s="16">
        <v>131.4</v>
      </c>
      <c r="GV8" s="16">
        <v>126.6</v>
      </c>
      <c r="GW8" s="16">
        <f t="shared" si="24"/>
        <v>96.347031963470315</v>
      </c>
      <c r="GX8" s="16">
        <v>51050.3</v>
      </c>
      <c r="GY8" s="16">
        <v>26685.599999999999</v>
      </c>
      <c r="GZ8" s="16">
        <f t="shared" si="25"/>
        <v>52.27315020675686</v>
      </c>
      <c r="HA8" s="16">
        <v>187295.1</v>
      </c>
      <c r="HB8" s="16">
        <v>103285.3</v>
      </c>
      <c r="HC8" s="16">
        <f t="shared" si="26"/>
        <v>55.145756616163474</v>
      </c>
      <c r="HD8" s="16">
        <v>1488</v>
      </c>
      <c r="HE8" s="16">
        <v>669.4</v>
      </c>
      <c r="HF8" s="16">
        <f t="shared" si="27"/>
        <v>44.986559139784944</v>
      </c>
      <c r="HG8" s="16">
        <v>0.1</v>
      </c>
      <c r="HH8" s="16">
        <v>0</v>
      </c>
      <c r="HI8" s="16">
        <f t="shared" si="28"/>
        <v>0</v>
      </c>
      <c r="HJ8" s="16">
        <v>590.6</v>
      </c>
      <c r="HK8" s="16">
        <v>271.39999999999998</v>
      </c>
      <c r="HL8" s="16">
        <f t="shared" si="29"/>
        <v>45.953267863189971</v>
      </c>
      <c r="HM8" s="16">
        <v>25393.7</v>
      </c>
      <c r="HN8" s="16">
        <v>14812.7</v>
      </c>
      <c r="HO8" s="16">
        <f t="shared" si="30"/>
        <v>58.332184754486349</v>
      </c>
      <c r="HP8" s="16">
        <v>0</v>
      </c>
      <c r="HQ8" s="16">
        <v>0</v>
      </c>
      <c r="HR8" s="16">
        <v>0</v>
      </c>
      <c r="HS8" s="16">
        <v>65.900000000000006</v>
      </c>
      <c r="HT8" s="16">
        <v>22.6</v>
      </c>
      <c r="HU8" s="16">
        <f t="shared" si="31"/>
        <v>34.294385432473447</v>
      </c>
      <c r="HV8" s="16">
        <v>13.5</v>
      </c>
      <c r="HW8" s="16">
        <v>0</v>
      </c>
      <c r="HX8" s="16">
        <f t="shared" si="32"/>
        <v>0</v>
      </c>
      <c r="HY8" s="16">
        <v>300</v>
      </c>
      <c r="HZ8" s="16">
        <v>0</v>
      </c>
      <c r="IA8" s="16">
        <f t="shared" si="41"/>
        <v>0</v>
      </c>
      <c r="IB8" s="16">
        <v>1610</v>
      </c>
      <c r="IC8" s="16">
        <v>714.4</v>
      </c>
      <c r="ID8" s="16">
        <f t="shared" si="33"/>
        <v>44.37267080745341</v>
      </c>
      <c r="IE8" s="16">
        <v>0</v>
      </c>
      <c r="IF8" s="16">
        <v>0</v>
      </c>
      <c r="IG8" s="16">
        <v>0</v>
      </c>
      <c r="IH8" s="17">
        <f t="shared" si="34"/>
        <v>286483.70000000007</v>
      </c>
      <c r="II8" s="17">
        <f t="shared" si="34"/>
        <v>151854.5</v>
      </c>
      <c r="IJ8" s="17">
        <f t="shared" si="35"/>
        <v>53.006331599319601</v>
      </c>
      <c r="IK8" s="16">
        <v>0</v>
      </c>
      <c r="IL8" s="16">
        <v>0</v>
      </c>
      <c r="IM8" s="16">
        <v>0</v>
      </c>
      <c r="IN8" s="16">
        <v>21.9</v>
      </c>
      <c r="IO8" s="16">
        <v>5.6</v>
      </c>
      <c r="IP8" s="16">
        <f t="shared" si="36"/>
        <v>25.570776255707763</v>
      </c>
      <c r="IQ8" s="16">
        <v>0</v>
      </c>
      <c r="IR8" s="16">
        <v>0</v>
      </c>
      <c r="IS8" s="16">
        <v>0</v>
      </c>
      <c r="IT8" s="16">
        <v>0</v>
      </c>
      <c r="IU8" s="16">
        <v>0</v>
      </c>
      <c r="IV8" s="16">
        <v>0</v>
      </c>
      <c r="IW8" s="16">
        <v>0</v>
      </c>
      <c r="IX8" s="16">
        <v>0</v>
      </c>
      <c r="IY8" s="16">
        <v>0</v>
      </c>
      <c r="IZ8" s="17">
        <f>SUM(IK8+IN8+IQ8+IT8+IW8)</f>
        <v>21.9</v>
      </c>
      <c r="JA8" s="17">
        <f t="shared" si="37"/>
        <v>5.6</v>
      </c>
      <c r="JB8" s="17">
        <f t="shared" si="38"/>
        <v>25.570776255707763</v>
      </c>
      <c r="JC8" s="18">
        <f t="shared" si="2"/>
        <v>367511.10000000009</v>
      </c>
      <c r="JD8" s="18">
        <f t="shared" si="2"/>
        <v>167082.4</v>
      </c>
      <c r="JE8" s="18">
        <f t="shared" si="39"/>
        <v>45.463225464482555</v>
      </c>
    </row>
    <row r="9" spans="1:265" s="12" customFormat="1" ht="23.25" customHeight="1">
      <c r="A9" s="15" t="s">
        <v>98</v>
      </c>
      <c r="B9" s="16">
        <v>6486.6</v>
      </c>
      <c r="C9" s="16">
        <v>3784.2</v>
      </c>
      <c r="D9" s="16">
        <f t="shared" si="3"/>
        <v>58.338729072241222</v>
      </c>
      <c r="E9" s="16">
        <v>31778.2</v>
      </c>
      <c r="F9" s="16">
        <v>18537.400000000001</v>
      </c>
      <c r="G9" s="16">
        <f t="shared" si="4"/>
        <v>58.333700461322543</v>
      </c>
      <c r="H9" s="17">
        <f t="shared" si="0"/>
        <v>38264.800000000003</v>
      </c>
      <c r="I9" s="17">
        <f t="shared" si="1"/>
        <v>22321.600000000002</v>
      </c>
      <c r="J9" s="17">
        <f t="shared" si="5"/>
        <v>58.334552905019756</v>
      </c>
      <c r="K9" s="16">
        <v>10672.6</v>
      </c>
      <c r="L9" s="16">
        <v>0</v>
      </c>
      <c r="M9" s="16">
        <f t="shared" si="6"/>
        <v>0</v>
      </c>
      <c r="N9" s="16">
        <v>13819.5</v>
      </c>
      <c r="O9" s="16">
        <v>0</v>
      </c>
      <c r="P9" s="16">
        <f t="shared" si="7"/>
        <v>0</v>
      </c>
      <c r="Q9" s="16"/>
      <c r="R9" s="16"/>
      <c r="S9" s="16">
        <v>0</v>
      </c>
      <c r="T9" s="16">
        <v>19575.5</v>
      </c>
      <c r="U9" s="16">
        <v>3926.2</v>
      </c>
      <c r="V9" s="16">
        <f t="shared" si="8"/>
        <v>20.056703532476821</v>
      </c>
      <c r="W9" s="16">
        <v>2193.1999999999998</v>
      </c>
      <c r="X9" s="16">
        <v>564.29999999999995</v>
      </c>
      <c r="Y9" s="16">
        <f t="shared" si="9"/>
        <v>25.729527630859018</v>
      </c>
      <c r="Z9" s="16">
        <v>0</v>
      </c>
      <c r="AA9" s="16">
        <v>0</v>
      </c>
      <c r="AB9" s="16">
        <v>0</v>
      </c>
      <c r="AC9" s="16">
        <v>1230.0999999999999</v>
      </c>
      <c r="AD9" s="16">
        <v>0</v>
      </c>
      <c r="AE9" s="16">
        <f t="shared" si="10"/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70.8</v>
      </c>
      <c r="AP9" s="16"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v>0</v>
      </c>
      <c r="AY9" s="16">
        <v>0</v>
      </c>
      <c r="AZ9" s="16">
        <v>0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6">
        <v>0</v>
      </c>
      <c r="BG9" s="16">
        <v>0</v>
      </c>
      <c r="BH9" s="16">
        <v>0</v>
      </c>
      <c r="BI9" s="16">
        <v>0</v>
      </c>
      <c r="BJ9" s="16">
        <v>0</v>
      </c>
      <c r="BK9" s="16">
        <v>0</v>
      </c>
      <c r="BL9" s="16">
        <v>0</v>
      </c>
      <c r="BM9" s="16">
        <v>0</v>
      </c>
      <c r="BN9" s="16">
        <v>0</v>
      </c>
      <c r="BO9" s="16">
        <v>0</v>
      </c>
      <c r="BP9" s="16">
        <v>0</v>
      </c>
      <c r="BQ9" s="16">
        <v>0</v>
      </c>
      <c r="BR9" s="16">
        <v>0</v>
      </c>
      <c r="BS9" s="16">
        <v>0</v>
      </c>
      <c r="BT9" s="16">
        <v>0</v>
      </c>
      <c r="BU9" s="16">
        <v>0</v>
      </c>
      <c r="BV9" s="16">
        <v>0</v>
      </c>
      <c r="BW9" s="16">
        <v>0</v>
      </c>
      <c r="BX9" s="16">
        <v>0</v>
      </c>
      <c r="BY9" s="16">
        <v>0</v>
      </c>
      <c r="BZ9" s="16">
        <v>0</v>
      </c>
      <c r="CA9" s="16">
        <v>0</v>
      </c>
      <c r="CB9" s="16">
        <v>0</v>
      </c>
      <c r="CC9" s="16">
        <v>0</v>
      </c>
      <c r="CD9" s="16">
        <v>0</v>
      </c>
      <c r="CE9" s="16">
        <v>0</v>
      </c>
      <c r="CF9" s="16">
        <v>0</v>
      </c>
      <c r="CG9" s="16">
        <v>0</v>
      </c>
      <c r="CH9" s="16">
        <v>0</v>
      </c>
      <c r="CI9" s="16">
        <v>0</v>
      </c>
      <c r="CJ9" s="16">
        <v>0</v>
      </c>
      <c r="CK9" s="16">
        <v>0</v>
      </c>
      <c r="CL9" s="16">
        <v>0</v>
      </c>
      <c r="CM9" s="16">
        <v>0</v>
      </c>
      <c r="CN9" s="16">
        <v>0</v>
      </c>
      <c r="CO9" s="16">
        <v>0</v>
      </c>
      <c r="CP9" s="16">
        <v>0</v>
      </c>
      <c r="CQ9" s="16">
        <v>0</v>
      </c>
      <c r="CR9" s="16">
        <v>0</v>
      </c>
      <c r="CS9" s="16">
        <v>0</v>
      </c>
      <c r="CT9" s="16">
        <v>0</v>
      </c>
      <c r="CU9" s="16">
        <v>0</v>
      </c>
      <c r="CV9" s="16">
        <v>0</v>
      </c>
      <c r="CW9" s="16">
        <v>0</v>
      </c>
      <c r="CX9" s="16">
        <v>0</v>
      </c>
      <c r="CY9" s="16">
        <v>0</v>
      </c>
      <c r="CZ9" s="16">
        <v>0</v>
      </c>
      <c r="DA9" s="16">
        <v>0</v>
      </c>
      <c r="DB9" s="16">
        <v>0</v>
      </c>
      <c r="DC9" s="16">
        <v>0</v>
      </c>
      <c r="DD9" s="16">
        <v>0</v>
      </c>
      <c r="DE9" s="16">
        <v>0</v>
      </c>
      <c r="DF9" s="16">
        <v>0</v>
      </c>
      <c r="DG9" s="16">
        <v>0</v>
      </c>
      <c r="DH9" s="16">
        <v>0</v>
      </c>
      <c r="DI9" s="16">
        <v>0</v>
      </c>
      <c r="DJ9" s="16">
        <v>0</v>
      </c>
      <c r="DK9" s="16">
        <v>0</v>
      </c>
      <c r="DL9" s="16">
        <v>5128.7</v>
      </c>
      <c r="DM9" s="16">
        <v>4367</v>
      </c>
      <c r="DN9" s="16">
        <f t="shared" si="11"/>
        <v>85.148283190672103</v>
      </c>
      <c r="DO9" s="16">
        <v>0</v>
      </c>
      <c r="DP9" s="16">
        <v>0</v>
      </c>
      <c r="DQ9" s="16">
        <v>0</v>
      </c>
      <c r="DR9" s="16">
        <v>9.6999999999999993</v>
      </c>
      <c r="DS9" s="16">
        <v>9.6999999999999993</v>
      </c>
      <c r="DT9" s="16">
        <f t="shared" si="12"/>
        <v>100</v>
      </c>
      <c r="DU9" s="16">
        <v>0</v>
      </c>
      <c r="DV9" s="16">
        <v>0</v>
      </c>
      <c r="DW9" s="16">
        <v>0</v>
      </c>
      <c r="DX9" s="16">
        <v>1638.9</v>
      </c>
      <c r="DY9" s="16">
        <v>0</v>
      </c>
      <c r="DZ9" s="16">
        <f>SUM(DY9/DX9*100)</f>
        <v>0</v>
      </c>
      <c r="EA9" s="16">
        <v>1713</v>
      </c>
      <c r="EB9" s="16">
        <v>0</v>
      </c>
      <c r="EC9" s="16">
        <f t="shared" si="13"/>
        <v>0</v>
      </c>
      <c r="ED9" s="16">
        <v>0</v>
      </c>
      <c r="EE9" s="16">
        <v>0</v>
      </c>
      <c r="EF9" s="16">
        <v>0</v>
      </c>
      <c r="EG9" s="16">
        <v>0</v>
      </c>
      <c r="EH9" s="16">
        <v>0</v>
      </c>
      <c r="EI9" s="16">
        <v>0</v>
      </c>
      <c r="EJ9" s="16">
        <v>0</v>
      </c>
      <c r="EK9" s="16">
        <v>0</v>
      </c>
      <c r="EL9" s="16">
        <v>0</v>
      </c>
      <c r="EM9" s="16">
        <v>0</v>
      </c>
      <c r="EN9" s="16">
        <v>0</v>
      </c>
      <c r="EO9" s="16">
        <v>0</v>
      </c>
      <c r="EP9" s="16">
        <v>0</v>
      </c>
      <c r="EQ9" s="16">
        <v>0</v>
      </c>
      <c r="ER9" s="16">
        <v>0</v>
      </c>
      <c r="ES9" s="16">
        <v>0</v>
      </c>
      <c r="ET9" s="16">
        <v>0</v>
      </c>
      <c r="EU9" s="16">
        <v>0</v>
      </c>
      <c r="EV9" s="16">
        <v>0</v>
      </c>
      <c r="EW9" s="16">
        <v>0</v>
      </c>
      <c r="EX9" s="16">
        <v>0</v>
      </c>
      <c r="EY9" s="16">
        <v>0</v>
      </c>
      <c r="EZ9" s="16">
        <v>0</v>
      </c>
      <c r="FA9" s="16">
        <v>0</v>
      </c>
      <c r="FB9" s="16">
        <v>0</v>
      </c>
      <c r="FC9" s="16">
        <v>0</v>
      </c>
      <c r="FD9" s="16">
        <v>0</v>
      </c>
      <c r="FE9" s="16">
        <v>0</v>
      </c>
      <c r="FF9" s="16">
        <v>0</v>
      </c>
      <c r="FG9" s="16">
        <v>0</v>
      </c>
      <c r="FH9" s="16">
        <v>0</v>
      </c>
      <c r="FI9" s="16">
        <v>0</v>
      </c>
      <c r="FJ9" s="16">
        <v>0</v>
      </c>
      <c r="FK9" s="16">
        <v>225</v>
      </c>
      <c r="FL9" s="16">
        <v>225</v>
      </c>
      <c r="FM9" s="16">
        <f t="shared" si="15"/>
        <v>100</v>
      </c>
      <c r="FN9" s="16">
        <v>0</v>
      </c>
      <c r="FO9" s="16">
        <v>0</v>
      </c>
      <c r="FP9" s="16">
        <v>0</v>
      </c>
      <c r="FQ9" s="16">
        <v>0</v>
      </c>
      <c r="FR9" s="16">
        <v>0</v>
      </c>
      <c r="FS9" s="16">
        <v>0</v>
      </c>
      <c r="FT9" s="16">
        <v>0</v>
      </c>
      <c r="FU9" s="16">
        <v>0</v>
      </c>
      <c r="FV9" s="16">
        <v>0</v>
      </c>
      <c r="FW9" s="17">
        <f t="shared" si="16"/>
        <v>56276.999999999993</v>
      </c>
      <c r="FX9" s="17">
        <f t="shared" si="16"/>
        <v>9092.2000000000007</v>
      </c>
      <c r="FY9" s="17">
        <f t="shared" si="17"/>
        <v>16.156156156156161</v>
      </c>
      <c r="FZ9" s="16">
        <v>5287.5</v>
      </c>
      <c r="GA9" s="16">
        <v>2564.9</v>
      </c>
      <c r="GB9" s="16">
        <f t="shared" si="18"/>
        <v>48.508747044917264</v>
      </c>
      <c r="GC9" s="16">
        <v>1200.2</v>
      </c>
      <c r="GD9" s="16">
        <v>441.3</v>
      </c>
      <c r="GE9" s="16">
        <f t="shared" si="19"/>
        <v>36.768871854690879</v>
      </c>
      <c r="GF9" s="16">
        <v>1251.0999999999999</v>
      </c>
      <c r="GG9" s="16">
        <v>179.6</v>
      </c>
      <c r="GH9" s="16">
        <f t="shared" si="20"/>
        <v>14.355367276796418</v>
      </c>
      <c r="GI9" s="16">
        <v>1.7</v>
      </c>
      <c r="GJ9" s="16">
        <v>0</v>
      </c>
      <c r="GK9" s="16">
        <f t="shared" si="21"/>
        <v>0</v>
      </c>
      <c r="GL9" s="16">
        <v>549.20000000000005</v>
      </c>
      <c r="GM9" s="16">
        <v>240.4</v>
      </c>
      <c r="GN9" s="16">
        <f t="shared" si="22"/>
        <v>43.772760378732698</v>
      </c>
      <c r="GO9" s="16">
        <v>3714.6</v>
      </c>
      <c r="GP9" s="16">
        <v>0</v>
      </c>
      <c r="GQ9" s="16">
        <f t="shared" si="23"/>
        <v>0</v>
      </c>
      <c r="GR9" s="16">
        <v>2251.1</v>
      </c>
      <c r="GS9" s="16">
        <v>0</v>
      </c>
      <c r="GT9" s="16">
        <f t="shared" si="40"/>
        <v>0</v>
      </c>
      <c r="GU9" s="16">
        <v>131.4</v>
      </c>
      <c r="GV9" s="16">
        <v>31</v>
      </c>
      <c r="GW9" s="16">
        <f t="shared" si="24"/>
        <v>23.592085235920852</v>
      </c>
      <c r="GX9" s="16">
        <v>47506.9</v>
      </c>
      <c r="GY9" s="16">
        <v>27275.7</v>
      </c>
      <c r="GZ9" s="16">
        <f t="shared" si="25"/>
        <v>57.414186149801395</v>
      </c>
      <c r="HA9" s="16">
        <v>123856.4</v>
      </c>
      <c r="HB9" s="16">
        <v>72216.600000000006</v>
      </c>
      <c r="HC9" s="16">
        <f t="shared" si="26"/>
        <v>58.306716487803619</v>
      </c>
      <c r="HD9" s="16">
        <v>996.3</v>
      </c>
      <c r="HE9" s="16">
        <v>441.4</v>
      </c>
      <c r="HF9" s="16">
        <f t="shared" si="27"/>
        <v>44.303924520726689</v>
      </c>
      <c r="HG9" s="16">
        <v>0.2</v>
      </c>
      <c r="HH9" s="16">
        <v>0.1</v>
      </c>
      <c r="HI9" s="16">
        <f t="shared" si="28"/>
        <v>50</v>
      </c>
      <c r="HJ9" s="16">
        <v>590.6</v>
      </c>
      <c r="HK9" s="16">
        <v>273.5</v>
      </c>
      <c r="HL9" s="16">
        <f t="shared" si="29"/>
        <v>46.308838469353198</v>
      </c>
      <c r="HM9" s="16">
        <v>19154.099999999999</v>
      </c>
      <c r="HN9" s="16">
        <v>11173.4</v>
      </c>
      <c r="HO9" s="16">
        <f t="shared" si="30"/>
        <v>58.334246975843293</v>
      </c>
      <c r="HP9" s="16">
        <v>0</v>
      </c>
      <c r="HQ9" s="16">
        <v>0</v>
      </c>
      <c r="HR9" s="16">
        <v>0</v>
      </c>
      <c r="HS9" s="16">
        <v>52.8</v>
      </c>
      <c r="HT9" s="16">
        <v>23.6</v>
      </c>
      <c r="HU9" s="16">
        <f t="shared" si="31"/>
        <v>44.696969696969703</v>
      </c>
      <c r="HV9" s="16">
        <v>23.5</v>
      </c>
      <c r="HW9" s="16">
        <v>0</v>
      </c>
      <c r="HX9" s="16">
        <f t="shared" si="32"/>
        <v>0</v>
      </c>
      <c r="HY9" s="16">
        <v>0</v>
      </c>
      <c r="HZ9" s="16">
        <v>0</v>
      </c>
      <c r="IA9" s="16">
        <v>0</v>
      </c>
      <c r="IB9" s="16">
        <v>1006</v>
      </c>
      <c r="IC9" s="16">
        <v>436.7</v>
      </c>
      <c r="ID9" s="16">
        <f t="shared" si="33"/>
        <v>43.409542743538765</v>
      </c>
      <c r="IE9" s="16">
        <v>0</v>
      </c>
      <c r="IF9" s="16">
        <v>0</v>
      </c>
      <c r="IG9" s="16">
        <v>0</v>
      </c>
      <c r="IH9" s="17">
        <f t="shared" si="34"/>
        <v>207573.59999999998</v>
      </c>
      <c r="II9" s="17">
        <f t="shared" si="34"/>
        <v>115298.2</v>
      </c>
      <c r="IJ9" s="17">
        <f t="shared" si="35"/>
        <v>55.545695599054987</v>
      </c>
      <c r="IK9" s="16">
        <v>0</v>
      </c>
      <c r="IL9" s="16">
        <v>0</v>
      </c>
      <c r="IM9" s="16">
        <v>0</v>
      </c>
      <c r="IN9" s="16">
        <v>10.6</v>
      </c>
      <c r="IO9" s="16">
        <v>0</v>
      </c>
      <c r="IP9" s="16">
        <f t="shared" si="36"/>
        <v>0</v>
      </c>
      <c r="IQ9" s="16">
        <v>0</v>
      </c>
      <c r="IR9" s="16">
        <v>0</v>
      </c>
      <c r="IS9" s="16">
        <v>0</v>
      </c>
      <c r="IT9" s="16">
        <v>0</v>
      </c>
      <c r="IU9" s="16">
        <v>0</v>
      </c>
      <c r="IV9" s="16">
        <v>0</v>
      </c>
      <c r="IW9" s="16">
        <v>0</v>
      </c>
      <c r="IX9" s="16">
        <v>0</v>
      </c>
      <c r="IY9" s="16">
        <v>0</v>
      </c>
      <c r="IZ9" s="17">
        <f t="shared" si="37"/>
        <v>10.6</v>
      </c>
      <c r="JA9" s="17">
        <f t="shared" si="37"/>
        <v>0</v>
      </c>
      <c r="JB9" s="17">
        <f t="shared" si="38"/>
        <v>0</v>
      </c>
      <c r="JC9" s="18">
        <f t="shared" si="2"/>
        <v>302125.99999999994</v>
      </c>
      <c r="JD9" s="18">
        <f t="shared" si="2"/>
        <v>146712</v>
      </c>
      <c r="JE9" s="18">
        <f t="shared" si="39"/>
        <v>48.559872371129934</v>
      </c>
    </row>
    <row r="10" spans="1:265" s="19" customFormat="1" ht="23.25" customHeight="1">
      <c r="A10" s="15" t="s">
        <v>99</v>
      </c>
      <c r="B10" s="16">
        <v>33922.199999999997</v>
      </c>
      <c r="C10" s="16">
        <v>19532.2</v>
      </c>
      <c r="D10" s="16">
        <f t="shared" si="3"/>
        <v>57.579402279333301</v>
      </c>
      <c r="E10" s="16">
        <v>36894</v>
      </c>
      <c r="F10" s="16">
        <v>21521.5</v>
      </c>
      <c r="G10" s="16">
        <f t="shared" si="4"/>
        <v>58.333333333333336</v>
      </c>
      <c r="H10" s="17">
        <f t="shared" si="0"/>
        <v>70816.2</v>
      </c>
      <c r="I10" s="17">
        <f t="shared" si="1"/>
        <v>41053.699999999997</v>
      </c>
      <c r="J10" s="17">
        <f t="shared" si="5"/>
        <v>57.972187154916533</v>
      </c>
      <c r="K10" s="16">
        <v>3811.7</v>
      </c>
      <c r="L10" s="16">
        <v>0</v>
      </c>
      <c r="M10" s="16">
        <f t="shared" si="6"/>
        <v>0</v>
      </c>
      <c r="N10" s="16">
        <v>0</v>
      </c>
      <c r="O10" s="16">
        <v>0</v>
      </c>
      <c r="P10" s="16">
        <v>0</v>
      </c>
      <c r="Q10" s="16">
        <v>2200</v>
      </c>
      <c r="R10" s="16">
        <v>0</v>
      </c>
      <c r="S10" s="16">
        <f>SUM(R10/Q10/100)</f>
        <v>0</v>
      </c>
      <c r="T10" s="16">
        <v>29263.9</v>
      </c>
      <c r="U10" s="16">
        <v>4775.3</v>
      </c>
      <c r="V10" s="16">
        <f t="shared" si="8"/>
        <v>16.318057401781715</v>
      </c>
      <c r="W10" s="16">
        <v>4635.2</v>
      </c>
      <c r="X10" s="16">
        <v>1880.1</v>
      </c>
      <c r="Y10" s="16">
        <f t="shared" si="9"/>
        <v>40.561356575768038</v>
      </c>
      <c r="Z10" s="16">
        <v>0</v>
      </c>
      <c r="AA10" s="16">
        <v>0</v>
      </c>
      <c r="AB10" s="16">
        <v>0</v>
      </c>
      <c r="AC10" s="16">
        <v>776.3</v>
      </c>
      <c r="AD10" s="16">
        <v>0</v>
      </c>
      <c r="AE10" s="16">
        <f t="shared" si="10"/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1089.2</v>
      </c>
      <c r="AP10" s="16">
        <v>0</v>
      </c>
      <c r="AQ10" s="16">
        <v>0</v>
      </c>
      <c r="AR10" s="16">
        <v>9676.6</v>
      </c>
      <c r="AS10" s="16">
        <v>0</v>
      </c>
      <c r="AT10" s="16">
        <v>0</v>
      </c>
      <c r="AU10" s="16">
        <v>0</v>
      </c>
      <c r="AV10" s="16">
        <v>0</v>
      </c>
      <c r="AW10" s="16">
        <v>0</v>
      </c>
      <c r="AX10" s="16">
        <v>0</v>
      </c>
      <c r="AY10" s="16">
        <v>0</v>
      </c>
      <c r="AZ10" s="16">
        <v>0</v>
      </c>
      <c r="BA10" s="16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0</v>
      </c>
      <c r="BG10" s="16">
        <v>0</v>
      </c>
      <c r="BH10" s="16">
        <v>0</v>
      </c>
      <c r="BI10" s="16">
        <v>0</v>
      </c>
      <c r="BJ10" s="16">
        <v>0</v>
      </c>
      <c r="BK10" s="16">
        <v>0</v>
      </c>
      <c r="BL10" s="16">
        <v>0</v>
      </c>
      <c r="BM10" s="16">
        <v>0</v>
      </c>
      <c r="BN10" s="16">
        <v>0</v>
      </c>
      <c r="BO10" s="16">
        <v>0</v>
      </c>
      <c r="BP10" s="16">
        <v>0</v>
      </c>
      <c r="BQ10" s="16">
        <v>0</v>
      </c>
      <c r="BR10" s="16">
        <v>0</v>
      </c>
      <c r="BS10" s="16">
        <v>0</v>
      </c>
      <c r="BT10" s="16">
        <v>0</v>
      </c>
      <c r="BU10" s="16">
        <v>0</v>
      </c>
      <c r="BV10" s="16">
        <v>0</v>
      </c>
      <c r="BW10" s="16">
        <v>0</v>
      </c>
      <c r="BX10" s="16">
        <v>0</v>
      </c>
      <c r="BY10" s="16">
        <v>0</v>
      </c>
      <c r="BZ10" s="16">
        <v>0</v>
      </c>
      <c r="CA10" s="16">
        <v>0</v>
      </c>
      <c r="CB10" s="16">
        <v>5838.4</v>
      </c>
      <c r="CC10" s="16">
        <v>0</v>
      </c>
      <c r="CD10" s="16">
        <v>0</v>
      </c>
      <c r="CE10" s="16">
        <v>0</v>
      </c>
      <c r="CF10" s="16">
        <v>0</v>
      </c>
      <c r="CG10" s="16">
        <v>0</v>
      </c>
      <c r="CH10" s="16">
        <v>0</v>
      </c>
      <c r="CI10" s="16">
        <v>0</v>
      </c>
      <c r="CJ10" s="16">
        <v>0</v>
      </c>
      <c r="CK10" s="16">
        <v>0</v>
      </c>
      <c r="CL10" s="16">
        <v>0</v>
      </c>
      <c r="CM10" s="16">
        <v>0</v>
      </c>
      <c r="CN10" s="16">
        <v>0</v>
      </c>
      <c r="CO10" s="16">
        <v>0</v>
      </c>
      <c r="CP10" s="16">
        <v>0</v>
      </c>
      <c r="CQ10" s="16">
        <v>0</v>
      </c>
      <c r="CR10" s="16">
        <v>0</v>
      </c>
      <c r="CS10" s="16">
        <v>0</v>
      </c>
      <c r="CT10" s="16">
        <v>0</v>
      </c>
      <c r="CU10" s="16">
        <v>0</v>
      </c>
      <c r="CV10" s="16">
        <v>0</v>
      </c>
      <c r="CW10" s="16">
        <v>0</v>
      </c>
      <c r="CX10" s="16">
        <v>0</v>
      </c>
      <c r="CY10" s="16">
        <v>0</v>
      </c>
      <c r="CZ10" s="16">
        <v>0</v>
      </c>
      <c r="DA10" s="16">
        <v>0</v>
      </c>
      <c r="DB10" s="16">
        <v>0</v>
      </c>
      <c r="DC10" s="16">
        <v>0</v>
      </c>
      <c r="DD10" s="16">
        <v>0</v>
      </c>
      <c r="DE10" s="16">
        <v>0</v>
      </c>
      <c r="DF10" s="16">
        <v>0</v>
      </c>
      <c r="DG10" s="16">
        <v>0</v>
      </c>
      <c r="DH10" s="16">
        <v>0</v>
      </c>
      <c r="DI10" s="16">
        <v>0</v>
      </c>
      <c r="DJ10" s="16">
        <v>0</v>
      </c>
      <c r="DK10" s="16">
        <v>0</v>
      </c>
      <c r="DL10" s="16">
        <v>5007.3999999999996</v>
      </c>
      <c r="DM10" s="16">
        <v>4670.2</v>
      </c>
      <c r="DN10" s="16">
        <f t="shared" si="11"/>
        <v>93.265966369772741</v>
      </c>
      <c r="DO10" s="16">
        <v>0</v>
      </c>
      <c r="DP10" s="16">
        <v>0</v>
      </c>
      <c r="DQ10" s="16">
        <v>0</v>
      </c>
      <c r="DR10" s="16">
        <v>14.7</v>
      </c>
      <c r="DS10" s="16">
        <v>14.700000000000001</v>
      </c>
      <c r="DT10" s="16">
        <f t="shared" si="12"/>
        <v>100.00000000000003</v>
      </c>
      <c r="DU10" s="16">
        <v>1903.4</v>
      </c>
      <c r="DV10" s="16">
        <v>0</v>
      </c>
      <c r="DW10" s="16">
        <v>0</v>
      </c>
      <c r="DX10" s="16">
        <v>0</v>
      </c>
      <c r="DY10" s="16">
        <v>0</v>
      </c>
      <c r="DZ10" s="16">
        <v>0</v>
      </c>
      <c r="EA10" s="16">
        <v>3081.6</v>
      </c>
      <c r="EB10" s="16">
        <v>0</v>
      </c>
      <c r="EC10" s="16">
        <f t="shared" si="13"/>
        <v>0</v>
      </c>
      <c r="ED10" s="16">
        <v>0</v>
      </c>
      <c r="EE10" s="16">
        <v>0</v>
      </c>
      <c r="EF10" s="16">
        <v>0</v>
      </c>
      <c r="EG10" s="16">
        <v>0</v>
      </c>
      <c r="EH10" s="16">
        <v>0</v>
      </c>
      <c r="EI10" s="16">
        <v>0</v>
      </c>
      <c r="EJ10" s="16">
        <v>0</v>
      </c>
      <c r="EK10" s="16">
        <v>0</v>
      </c>
      <c r="EL10" s="16">
        <v>0</v>
      </c>
      <c r="EM10" s="16">
        <v>972</v>
      </c>
      <c r="EN10" s="16">
        <v>0</v>
      </c>
      <c r="EO10" s="16">
        <f t="shared" si="14"/>
        <v>0</v>
      </c>
      <c r="EP10" s="16">
        <v>0</v>
      </c>
      <c r="EQ10" s="16">
        <v>0</v>
      </c>
      <c r="ER10" s="16">
        <v>0</v>
      </c>
      <c r="ES10" s="16">
        <v>0</v>
      </c>
      <c r="ET10" s="16">
        <v>0</v>
      </c>
      <c r="EU10" s="16">
        <v>0</v>
      </c>
      <c r="EV10" s="16">
        <v>361.5</v>
      </c>
      <c r="EW10" s="16">
        <v>361.5</v>
      </c>
      <c r="EX10" s="16">
        <f>SUM(EW10/EV10*100)</f>
        <v>100</v>
      </c>
      <c r="EY10" s="16">
        <v>0</v>
      </c>
      <c r="EZ10" s="16">
        <v>0</v>
      </c>
      <c r="FA10" s="16">
        <v>0</v>
      </c>
      <c r="FB10" s="16">
        <v>0</v>
      </c>
      <c r="FC10" s="16">
        <v>0</v>
      </c>
      <c r="FD10" s="16">
        <v>0</v>
      </c>
      <c r="FE10" s="16">
        <v>0</v>
      </c>
      <c r="FF10" s="16">
        <v>0</v>
      </c>
      <c r="FG10" s="16">
        <v>0</v>
      </c>
      <c r="FH10" s="16">
        <v>0</v>
      </c>
      <c r="FI10" s="16">
        <v>0</v>
      </c>
      <c r="FJ10" s="16">
        <v>0</v>
      </c>
      <c r="FK10" s="16">
        <v>0</v>
      </c>
      <c r="FL10" s="16">
        <v>0</v>
      </c>
      <c r="FM10" s="16">
        <v>0</v>
      </c>
      <c r="FN10" s="16">
        <v>0</v>
      </c>
      <c r="FO10" s="16">
        <v>0</v>
      </c>
      <c r="FP10" s="16">
        <v>0</v>
      </c>
      <c r="FQ10" s="16">
        <v>0</v>
      </c>
      <c r="FR10" s="16">
        <v>0</v>
      </c>
      <c r="FS10" s="16">
        <v>0</v>
      </c>
      <c r="FT10" s="16">
        <v>9512.2000000000007</v>
      </c>
      <c r="FU10" s="16">
        <v>0</v>
      </c>
      <c r="FV10" s="16">
        <v>0</v>
      </c>
      <c r="FW10" s="17">
        <f t="shared" si="16"/>
        <v>78144.099999999991</v>
      </c>
      <c r="FX10" s="17">
        <f t="shared" si="16"/>
        <v>11701.8</v>
      </c>
      <c r="FY10" s="17">
        <f t="shared" si="17"/>
        <v>14.974642999279537</v>
      </c>
      <c r="FZ10" s="16">
        <v>7173</v>
      </c>
      <c r="GA10" s="16">
        <v>3498.2</v>
      </c>
      <c r="GB10" s="16">
        <f t="shared" si="18"/>
        <v>48.768994841767736</v>
      </c>
      <c r="GC10" s="16">
        <v>1447.2</v>
      </c>
      <c r="GD10" s="16">
        <v>637.29999999999995</v>
      </c>
      <c r="GE10" s="16">
        <f t="shared" si="19"/>
        <v>44.036760641238246</v>
      </c>
      <c r="GF10" s="16">
        <v>1239.3</v>
      </c>
      <c r="GG10" s="16">
        <v>503.4</v>
      </c>
      <c r="GH10" s="16">
        <f t="shared" si="20"/>
        <v>40.619704671992253</v>
      </c>
      <c r="GI10" s="16">
        <v>3.8</v>
      </c>
      <c r="GJ10" s="16">
        <v>0</v>
      </c>
      <c r="GK10" s="16">
        <f t="shared" si="21"/>
        <v>0</v>
      </c>
      <c r="GL10" s="16">
        <v>803.1</v>
      </c>
      <c r="GM10" s="16">
        <v>391</v>
      </c>
      <c r="GN10" s="16">
        <f t="shared" si="22"/>
        <v>48.686340430830533</v>
      </c>
      <c r="GO10" s="16">
        <v>4643.1000000000004</v>
      </c>
      <c r="GP10" s="16">
        <v>928.6</v>
      </c>
      <c r="GQ10" s="16">
        <f t="shared" si="23"/>
        <v>19.999569253300596</v>
      </c>
      <c r="GR10" s="16">
        <v>816.2</v>
      </c>
      <c r="GS10" s="16">
        <v>0</v>
      </c>
      <c r="GT10" s="16">
        <f t="shared" si="40"/>
        <v>0</v>
      </c>
      <c r="GU10" s="16">
        <v>164.3</v>
      </c>
      <c r="GV10" s="16">
        <v>164.3</v>
      </c>
      <c r="GW10" s="16">
        <f t="shared" si="24"/>
        <v>100</v>
      </c>
      <c r="GX10" s="16">
        <v>57370.8</v>
      </c>
      <c r="GY10" s="16">
        <v>35546</v>
      </c>
      <c r="GZ10" s="16">
        <f t="shared" si="25"/>
        <v>61.958348149232712</v>
      </c>
      <c r="HA10" s="16">
        <v>201763.6</v>
      </c>
      <c r="HB10" s="16">
        <v>115377</v>
      </c>
      <c r="HC10" s="16">
        <f t="shared" si="26"/>
        <v>57.184249289762867</v>
      </c>
      <c r="HD10" s="16">
        <v>0</v>
      </c>
      <c r="HE10" s="16">
        <v>0</v>
      </c>
      <c r="HF10" s="16">
        <v>0</v>
      </c>
      <c r="HG10" s="16">
        <v>0.2</v>
      </c>
      <c r="HH10" s="16">
        <v>0</v>
      </c>
      <c r="HI10" s="16">
        <f t="shared" si="28"/>
        <v>0</v>
      </c>
      <c r="HJ10" s="16">
        <v>590.6</v>
      </c>
      <c r="HK10" s="16">
        <v>273.89999999999998</v>
      </c>
      <c r="HL10" s="16">
        <f t="shared" si="29"/>
        <v>46.376566203860477</v>
      </c>
      <c r="HM10" s="16">
        <v>29316</v>
      </c>
      <c r="HN10" s="16">
        <v>17101</v>
      </c>
      <c r="HO10" s="16">
        <f t="shared" si="30"/>
        <v>58.333333333333336</v>
      </c>
      <c r="HP10" s="16">
        <v>0</v>
      </c>
      <c r="HQ10" s="16">
        <v>0</v>
      </c>
      <c r="HR10" s="16">
        <v>0</v>
      </c>
      <c r="HS10" s="16">
        <v>52.8</v>
      </c>
      <c r="HT10" s="16">
        <v>26.4</v>
      </c>
      <c r="HU10" s="16">
        <f t="shared" si="31"/>
        <v>50</v>
      </c>
      <c r="HV10" s="16">
        <v>31.3</v>
      </c>
      <c r="HW10" s="16">
        <v>0</v>
      </c>
      <c r="HX10" s="16">
        <f t="shared" si="32"/>
        <v>0</v>
      </c>
      <c r="HY10" s="16">
        <v>0</v>
      </c>
      <c r="HZ10" s="16">
        <v>0</v>
      </c>
      <c r="IA10" s="16">
        <v>0</v>
      </c>
      <c r="IB10" s="16">
        <v>2080</v>
      </c>
      <c r="IC10" s="16">
        <v>919.3</v>
      </c>
      <c r="ID10" s="16">
        <f t="shared" si="33"/>
        <v>44.19711538461538</v>
      </c>
      <c r="IE10" s="16">
        <v>0</v>
      </c>
      <c r="IF10" s="16">
        <v>0</v>
      </c>
      <c r="IG10" s="16">
        <v>0</v>
      </c>
      <c r="IH10" s="17">
        <f t="shared" si="34"/>
        <v>307495.3</v>
      </c>
      <c r="II10" s="17">
        <f t="shared" si="34"/>
        <v>175366.39999999997</v>
      </c>
      <c r="IJ10" s="17">
        <f t="shared" si="35"/>
        <v>57.030595264382889</v>
      </c>
      <c r="IK10" s="16">
        <v>0</v>
      </c>
      <c r="IL10" s="16">
        <v>0</v>
      </c>
      <c r="IM10" s="16">
        <v>0</v>
      </c>
      <c r="IN10" s="16">
        <v>14</v>
      </c>
      <c r="IO10" s="16">
        <v>5.5</v>
      </c>
      <c r="IP10" s="16">
        <f t="shared" si="36"/>
        <v>39.285714285714285</v>
      </c>
      <c r="IQ10" s="16">
        <v>0</v>
      </c>
      <c r="IR10" s="16">
        <v>0</v>
      </c>
      <c r="IS10" s="16">
        <v>0</v>
      </c>
      <c r="IT10" s="16">
        <v>0</v>
      </c>
      <c r="IU10" s="16">
        <v>0</v>
      </c>
      <c r="IV10" s="16">
        <v>0</v>
      </c>
      <c r="IW10" s="16">
        <v>0</v>
      </c>
      <c r="IX10" s="16">
        <v>0</v>
      </c>
      <c r="IY10" s="16">
        <v>0</v>
      </c>
      <c r="IZ10" s="17">
        <f t="shared" si="37"/>
        <v>14</v>
      </c>
      <c r="JA10" s="17">
        <f t="shared" si="37"/>
        <v>5.5</v>
      </c>
      <c r="JB10" s="17">
        <f t="shared" si="38"/>
        <v>39.285714285714285</v>
      </c>
      <c r="JC10" s="18">
        <f t="shared" si="2"/>
        <v>456469.6</v>
      </c>
      <c r="JD10" s="18">
        <f t="shared" si="2"/>
        <v>228127.39999999997</v>
      </c>
      <c r="JE10" s="18">
        <f t="shared" si="39"/>
        <v>49.976471598546759</v>
      </c>
    </row>
    <row r="11" spans="1:265" s="12" customFormat="1" ht="23.25" customHeight="1">
      <c r="A11" s="15" t="s">
        <v>100</v>
      </c>
      <c r="B11" s="16">
        <v>0</v>
      </c>
      <c r="C11" s="16">
        <v>0</v>
      </c>
      <c r="D11" s="16">
        <v>0</v>
      </c>
      <c r="E11" s="16">
        <v>8031.6</v>
      </c>
      <c r="F11" s="16">
        <v>4685.1000000000004</v>
      </c>
      <c r="G11" s="16">
        <f t="shared" si="4"/>
        <v>58.333333333333336</v>
      </c>
      <c r="H11" s="17">
        <f t="shared" si="0"/>
        <v>8031.6</v>
      </c>
      <c r="I11" s="17">
        <f t="shared" si="1"/>
        <v>4685.1000000000004</v>
      </c>
      <c r="J11" s="17">
        <f t="shared" si="5"/>
        <v>58.333333333333336</v>
      </c>
      <c r="K11" s="16">
        <v>5501</v>
      </c>
      <c r="L11" s="16">
        <v>0</v>
      </c>
      <c r="M11" s="16">
        <f t="shared" si="6"/>
        <v>0</v>
      </c>
      <c r="N11" s="16">
        <v>4730.2</v>
      </c>
      <c r="O11" s="16">
        <v>0</v>
      </c>
      <c r="P11" s="16">
        <f t="shared" si="7"/>
        <v>0</v>
      </c>
      <c r="Q11" s="16"/>
      <c r="R11" s="16"/>
      <c r="S11" s="16">
        <v>0</v>
      </c>
      <c r="T11" s="16">
        <v>19206.2</v>
      </c>
      <c r="U11" s="16">
        <v>7280.8</v>
      </c>
      <c r="V11" s="16">
        <f t="shared" si="8"/>
        <v>37.908592017161126</v>
      </c>
      <c r="W11" s="16">
        <v>2590.4</v>
      </c>
      <c r="X11" s="16">
        <v>1149.3</v>
      </c>
      <c r="Y11" s="16">
        <f t="shared" si="9"/>
        <v>44.367665225447809</v>
      </c>
      <c r="Z11" s="16">
        <v>0</v>
      </c>
      <c r="AA11" s="16">
        <v>0</v>
      </c>
      <c r="AB11" s="16">
        <v>0</v>
      </c>
      <c r="AC11" s="16">
        <v>1463.7</v>
      </c>
      <c r="AD11" s="16">
        <v>0</v>
      </c>
      <c r="AE11" s="16">
        <f t="shared" si="10"/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0</v>
      </c>
      <c r="BL11" s="16">
        <v>0</v>
      </c>
      <c r="BM11" s="16">
        <v>0</v>
      </c>
      <c r="BN11" s="16">
        <v>0</v>
      </c>
      <c r="BO11" s="16">
        <v>0</v>
      </c>
      <c r="BP11" s="16">
        <v>9415.5</v>
      </c>
      <c r="BQ11" s="16">
        <v>0</v>
      </c>
      <c r="BR11" s="16">
        <v>0</v>
      </c>
      <c r="BS11" s="16">
        <v>0</v>
      </c>
      <c r="BT11" s="16">
        <v>0</v>
      </c>
      <c r="BU11" s="16">
        <v>0</v>
      </c>
      <c r="BV11" s="16">
        <v>0</v>
      </c>
      <c r="BW11" s="16">
        <v>0</v>
      </c>
      <c r="BX11" s="16">
        <v>0</v>
      </c>
      <c r="BY11" s="16">
        <v>0</v>
      </c>
      <c r="BZ11" s="16">
        <v>0</v>
      </c>
      <c r="CA11" s="16">
        <v>0</v>
      </c>
      <c r="CB11" s="16">
        <v>0</v>
      </c>
      <c r="CC11" s="16">
        <v>0</v>
      </c>
      <c r="CD11" s="16">
        <v>0</v>
      </c>
      <c r="CE11" s="16">
        <v>0</v>
      </c>
      <c r="CF11" s="16">
        <v>0</v>
      </c>
      <c r="CG11" s="16">
        <v>0</v>
      </c>
      <c r="CH11" s="16">
        <v>0</v>
      </c>
      <c r="CI11" s="16">
        <v>0</v>
      </c>
      <c r="CJ11" s="16">
        <v>0</v>
      </c>
      <c r="CK11" s="16">
        <v>0</v>
      </c>
      <c r="CL11" s="16">
        <v>0</v>
      </c>
      <c r="CM11" s="16">
        <v>0</v>
      </c>
      <c r="CN11" s="16">
        <v>0</v>
      </c>
      <c r="CO11" s="16">
        <v>0</v>
      </c>
      <c r="CP11" s="16">
        <v>0</v>
      </c>
      <c r="CQ11" s="16">
        <v>0</v>
      </c>
      <c r="CR11" s="16">
        <v>0</v>
      </c>
      <c r="CS11" s="16">
        <v>0</v>
      </c>
      <c r="CT11" s="16">
        <v>0</v>
      </c>
      <c r="CU11" s="16">
        <v>0</v>
      </c>
      <c r="CV11" s="16">
        <v>0</v>
      </c>
      <c r="CW11" s="16">
        <v>0</v>
      </c>
      <c r="CX11" s="16">
        <v>0</v>
      </c>
      <c r="CY11" s="16">
        <v>0</v>
      </c>
      <c r="CZ11" s="16">
        <v>0</v>
      </c>
      <c r="DA11" s="16">
        <v>0</v>
      </c>
      <c r="DB11" s="16">
        <v>0</v>
      </c>
      <c r="DC11" s="16">
        <v>0</v>
      </c>
      <c r="DD11" s="16">
        <v>0</v>
      </c>
      <c r="DE11" s="16">
        <v>0</v>
      </c>
      <c r="DF11" s="16">
        <v>0</v>
      </c>
      <c r="DG11" s="16">
        <v>0</v>
      </c>
      <c r="DH11" s="16">
        <v>0</v>
      </c>
      <c r="DI11" s="16">
        <v>0</v>
      </c>
      <c r="DJ11" s="16">
        <v>0</v>
      </c>
      <c r="DK11" s="16">
        <v>0</v>
      </c>
      <c r="DL11" s="16">
        <v>4008.7</v>
      </c>
      <c r="DM11" s="16">
        <v>1848</v>
      </c>
      <c r="DN11" s="16">
        <f t="shared" si="11"/>
        <v>46.099733080549804</v>
      </c>
      <c r="DO11" s="16">
        <v>0</v>
      </c>
      <c r="DP11" s="16">
        <v>0</v>
      </c>
      <c r="DQ11" s="16">
        <v>0</v>
      </c>
      <c r="DR11" s="16">
        <v>8</v>
      </c>
      <c r="DS11" s="16">
        <v>0</v>
      </c>
      <c r="DT11" s="16">
        <f t="shared" si="12"/>
        <v>0</v>
      </c>
      <c r="DU11" s="16">
        <v>0</v>
      </c>
      <c r="DV11" s="16">
        <v>0</v>
      </c>
      <c r="DW11" s="16">
        <v>0</v>
      </c>
      <c r="DX11" s="16">
        <v>0</v>
      </c>
      <c r="DY11" s="16">
        <v>0</v>
      </c>
      <c r="DZ11" s="16">
        <v>0</v>
      </c>
      <c r="EA11" s="16">
        <v>1498.6</v>
      </c>
      <c r="EB11" s="16">
        <v>0</v>
      </c>
      <c r="EC11" s="16">
        <f t="shared" si="13"/>
        <v>0</v>
      </c>
      <c r="ED11" s="16">
        <v>0</v>
      </c>
      <c r="EE11" s="16">
        <v>0</v>
      </c>
      <c r="EF11" s="16">
        <v>0</v>
      </c>
      <c r="EG11" s="16">
        <v>0</v>
      </c>
      <c r="EH11" s="16">
        <v>0</v>
      </c>
      <c r="EI11" s="16">
        <v>0</v>
      </c>
      <c r="EJ11" s="16">
        <v>0</v>
      </c>
      <c r="EK11" s="16">
        <v>0</v>
      </c>
      <c r="EL11" s="16">
        <v>0</v>
      </c>
      <c r="EM11" s="16">
        <v>972</v>
      </c>
      <c r="EN11" s="16">
        <v>0</v>
      </c>
      <c r="EO11" s="16">
        <f t="shared" si="14"/>
        <v>0</v>
      </c>
      <c r="EP11" s="16">
        <v>8860.1</v>
      </c>
      <c r="EQ11" s="16">
        <v>0</v>
      </c>
      <c r="ER11" s="16">
        <f>SUM(EQ11/EP11*100)</f>
        <v>0</v>
      </c>
      <c r="ES11" s="16">
        <v>0</v>
      </c>
      <c r="ET11" s="16">
        <v>0</v>
      </c>
      <c r="EU11" s="16">
        <v>0</v>
      </c>
      <c r="EV11" s="16">
        <v>16339.4</v>
      </c>
      <c r="EW11" s="16">
        <v>4186.8999999999996</v>
      </c>
      <c r="EX11" s="16">
        <f>SUM(EW11/EV11*100)</f>
        <v>25.624563937476282</v>
      </c>
      <c r="EY11" s="16">
        <v>0</v>
      </c>
      <c r="EZ11" s="16">
        <v>0</v>
      </c>
      <c r="FA11" s="16">
        <v>0</v>
      </c>
      <c r="FB11" s="16">
        <v>0</v>
      </c>
      <c r="FC11" s="16">
        <v>0</v>
      </c>
      <c r="FD11" s="16">
        <v>0</v>
      </c>
      <c r="FE11" s="16">
        <v>0</v>
      </c>
      <c r="FF11" s="16">
        <v>0</v>
      </c>
      <c r="FG11" s="16">
        <v>0</v>
      </c>
      <c r="FH11" s="16">
        <v>0</v>
      </c>
      <c r="FI11" s="16">
        <v>0</v>
      </c>
      <c r="FJ11" s="16">
        <v>0</v>
      </c>
      <c r="FK11" s="16">
        <v>0</v>
      </c>
      <c r="FL11" s="16">
        <v>0</v>
      </c>
      <c r="FM11" s="16">
        <v>0</v>
      </c>
      <c r="FN11" s="16">
        <v>0</v>
      </c>
      <c r="FO11" s="16">
        <v>0</v>
      </c>
      <c r="FP11" s="16">
        <v>0</v>
      </c>
      <c r="FQ11" s="16">
        <v>0</v>
      </c>
      <c r="FR11" s="16">
        <v>0</v>
      </c>
      <c r="FS11" s="16">
        <v>0</v>
      </c>
      <c r="FT11" s="16">
        <v>0</v>
      </c>
      <c r="FU11" s="16">
        <v>0</v>
      </c>
      <c r="FV11" s="16">
        <v>0</v>
      </c>
      <c r="FW11" s="17">
        <f t="shared" si="16"/>
        <v>74593.799999999988</v>
      </c>
      <c r="FX11" s="17">
        <f t="shared" si="16"/>
        <v>14465</v>
      </c>
      <c r="FY11" s="17">
        <f t="shared" si="17"/>
        <v>19.391692070922787</v>
      </c>
      <c r="FZ11" s="16">
        <v>2132.6999999999998</v>
      </c>
      <c r="GA11" s="16">
        <v>1032.5</v>
      </c>
      <c r="GB11" s="16">
        <f t="shared" si="18"/>
        <v>48.412810052984483</v>
      </c>
      <c r="GC11" s="16">
        <v>809.8</v>
      </c>
      <c r="GD11" s="16">
        <v>328.6</v>
      </c>
      <c r="GE11" s="16">
        <f t="shared" si="19"/>
        <v>40.577920474191167</v>
      </c>
      <c r="GF11" s="16">
        <v>493</v>
      </c>
      <c r="GG11" s="16">
        <v>153.30000000000001</v>
      </c>
      <c r="GH11" s="16">
        <f t="shared" si="20"/>
        <v>31.095334685598381</v>
      </c>
      <c r="GI11" s="16">
        <v>1.5</v>
      </c>
      <c r="GJ11" s="16">
        <v>0.6</v>
      </c>
      <c r="GK11" s="16">
        <f t="shared" si="21"/>
        <v>40</v>
      </c>
      <c r="GL11" s="16">
        <v>803.1</v>
      </c>
      <c r="GM11" s="16">
        <v>345.3</v>
      </c>
      <c r="GN11" s="16">
        <f t="shared" si="22"/>
        <v>42.995890922674633</v>
      </c>
      <c r="GO11" s="16">
        <v>1857.2</v>
      </c>
      <c r="GP11" s="16">
        <v>928.6</v>
      </c>
      <c r="GQ11" s="16">
        <f t="shared" si="23"/>
        <v>50</v>
      </c>
      <c r="GR11" s="16">
        <v>0</v>
      </c>
      <c r="GS11" s="16">
        <v>0</v>
      </c>
      <c r="GT11" s="16">
        <v>0</v>
      </c>
      <c r="GU11" s="16">
        <v>82.1</v>
      </c>
      <c r="GV11" s="16">
        <v>65.400000000000006</v>
      </c>
      <c r="GW11" s="16">
        <f t="shared" si="24"/>
        <v>79.658952496954953</v>
      </c>
      <c r="GX11" s="16">
        <v>31707</v>
      </c>
      <c r="GY11" s="16">
        <v>15961.6</v>
      </c>
      <c r="GZ11" s="16">
        <f t="shared" si="25"/>
        <v>50.34093417857256</v>
      </c>
      <c r="HA11" s="16">
        <v>92506.5</v>
      </c>
      <c r="HB11" s="16">
        <v>53979.8</v>
      </c>
      <c r="HC11" s="16">
        <f t="shared" si="26"/>
        <v>58.352440098803868</v>
      </c>
      <c r="HD11" s="16">
        <v>1074.9000000000001</v>
      </c>
      <c r="HE11" s="16">
        <v>400.1</v>
      </c>
      <c r="HF11" s="16">
        <f t="shared" si="27"/>
        <v>37.222067169038979</v>
      </c>
      <c r="HG11" s="16">
        <v>0.1</v>
      </c>
      <c r="HH11" s="16">
        <v>0</v>
      </c>
      <c r="HI11" s="16">
        <f t="shared" si="28"/>
        <v>0</v>
      </c>
      <c r="HJ11" s="16">
        <v>295.2</v>
      </c>
      <c r="HK11" s="16">
        <v>109.7</v>
      </c>
      <c r="HL11" s="16">
        <f t="shared" si="29"/>
        <v>37.161246612466122</v>
      </c>
      <c r="HM11" s="16">
        <v>15482.8</v>
      </c>
      <c r="HN11" s="16">
        <v>9031.4</v>
      </c>
      <c r="HO11" s="16">
        <f t="shared" si="30"/>
        <v>58.331826284651356</v>
      </c>
      <c r="HP11" s="16">
        <v>468</v>
      </c>
      <c r="HQ11" s="16">
        <v>0</v>
      </c>
      <c r="HR11" s="16">
        <f>SUM(HQ11/HP11*100)</f>
        <v>0</v>
      </c>
      <c r="HS11" s="16">
        <v>52.8</v>
      </c>
      <c r="HT11" s="16">
        <v>17.5</v>
      </c>
      <c r="HU11" s="16">
        <f t="shared" si="31"/>
        <v>33.143939393939398</v>
      </c>
      <c r="HV11" s="16">
        <v>24.3</v>
      </c>
      <c r="HW11" s="16">
        <v>0</v>
      </c>
      <c r="HX11" s="16">
        <f t="shared" si="32"/>
        <v>0</v>
      </c>
      <c r="HY11" s="16">
        <v>300</v>
      </c>
      <c r="HZ11" s="16">
        <v>0</v>
      </c>
      <c r="IA11" s="16">
        <f t="shared" si="41"/>
        <v>0</v>
      </c>
      <c r="IB11" s="16">
        <v>1006</v>
      </c>
      <c r="IC11" s="16">
        <v>498.8</v>
      </c>
      <c r="ID11" s="16">
        <f t="shared" si="33"/>
        <v>49.582504970178924</v>
      </c>
      <c r="IE11" s="16">
        <v>0</v>
      </c>
      <c r="IF11" s="16">
        <v>0</v>
      </c>
      <c r="IG11" s="16">
        <v>0</v>
      </c>
      <c r="IH11" s="17">
        <f t="shared" si="34"/>
        <v>149096.99999999997</v>
      </c>
      <c r="II11" s="17">
        <f t="shared" si="34"/>
        <v>82853.200000000012</v>
      </c>
      <c r="IJ11" s="17">
        <f t="shared" si="35"/>
        <v>55.569998054957523</v>
      </c>
      <c r="IK11" s="16">
        <v>0</v>
      </c>
      <c r="IL11" s="16">
        <v>0</v>
      </c>
      <c r="IM11" s="16">
        <v>0</v>
      </c>
      <c r="IN11" s="16">
        <v>63.3</v>
      </c>
      <c r="IO11" s="16">
        <v>43.2</v>
      </c>
      <c r="IP11" s="16">
        <f t="shared" si="36"/>
        <v>68.246445497630333</v>
      </c>
      <c r="IQ11" s="16">
        <v>0</v>
      </c>
      <c r="IR11" s="16">
        <v>0</v>
      </c>
      <c r="IS11" s="16">
        <v>0</v>
      </c>
      <c r="IT11" s="16">
        <v>0</v>
      </c>
      <c r="IU11" s="16">
        <v>0</v>
      </c>
      <c r="IV11" s="16">
        <v>0</v>
      </c>
      <c r="IW11" s="16">
        <v>0</v>
      </c>
      <c r="IX11" s="16">
        <v>0</v>
      </c>
      <c r="IY11" s="16">
        <v>0</v>
      </c>
      <c r="IZ11" s="17">
        <f t="shared" si="37"/>
        <v>63.3</v>
      </c>
      <c r="JA11" s="17">
        <f t="shared" si="37"/>
        <v>43.2</v>
      </c>
      <c r="JB11" s="17">
        <f t="shared" si="38"/>
        <v>68.246445497630333</v>
      </c>
      <c r="JC11" s="18">
        <f t="shared" si="2"/>
        <v>231785.69999999995</v>
      </c>
      <c r="JD11" s="18">
        <f t="shared" si="2"/>
        <v>102046.50000000001</v>
      </c>
      <c r="JE11" s="18">
        <f t="shared" si="39"/>
        <v>44.026227674960118</v>
      </c>
    </row>
    <row r="12" spans="1:265" s="19" customFormat="1" ht="23.25" customHeight="1">
      <c r="A12" s="15" t="s">
        <v>101</v>
      </c>
      <c r="B12" s="16">
        <v>1766.4</v>
      </c>
      <c r="C12" s="16">
        <v>1030.4000000000001</v>
      </c>
      <c r="D12" s="16">
        <f t="shared" si="3"/>
        <v>58.333333333333336</v>
      </c>
      <c r="E12" s="16">
        <v>24908.1</v>
      </c>
      <c r="F12" s="16">
        <v>14529.9</v>
      </c>
      <c r="G12" s="16">
        <f t="shared" si="4"/>
        <v>58.334035916027318</v>
      </c>
      <c r="H12" s="17">
        <f t="shared" si="0"/>
        <v>26674.5</v>
      </c>
      <c r="I12" s="17">
        <f t="shared" si="1"/>
        <v>15560.3</v>
      </c>
      <c r="J12" s="17">
        <f t="shared" si="5"/>
        <v>58.333989390616502</v>
      </c>
      <c r="K12" s="16">
        <v>4755.3999999999996</v>
      </c>
      <c r="L12" s="16">
        <v>0</v>
      </c>
      <c r="M12" s="16">
        <f t="shared" si="6"/>
        <v>0</v>
      </c>
      <c r="N12" s="16">
        <v>4089.3</v>
      </c>
      <c r="O12" s="16">
        <v>0</v>
      </c>
      <c r="P12" s="16">
        <f t="shared" si="7"/>
        <v>0</v>
      </c>
      <c r="Q12" s="16"/>
      <c r="R12" s="16"/>
      <c r="S12" s="16">
        <v>0</v>
      </c>
      <c r="T12" s="16">
        <v>16421.900000000001</v>
      </c>
      <c r="U12" s="16">
        <v>3436</v>
      </c>
      <c r="V12" s="16">
        <f t="shared" si="8"/>
        <v>20.923279279498715</v>
      </c>
      <c r="W12" s="16">
        <v>1767.1</v>
      </c>
      <c r="X12" s="16">
        <v>60.6</v>
      </c>
      <c r="Y12" s="16">
        <f t="shared" si="9"/>
        <v>3.4293475185331901</v>
      </c>
      <c r="Z12" s="16">
        <v>0</v>
      </c>
      <c r="AA12" s="16">
        <v>0</v>
      </c>
      <c r="AB12" s="16">
        <v>0</v>
      </c>
      <c r="AC12" s="16">
        <v>656.4</v>
      </c>
      <c r="AD12" s="16">
        <v>0</v>
      </c>
      <c r="AE12" s="16">
        <f t="shared" si="10"/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849.6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16">
        <v>0</v>
      </c>
      <c r="AX12" s="16">
        <v>0</v>
      </c>
      <c r="AY12" s="16">
        <v>0</v>
      </c>
      <c r="AZ12" s="16">
        <v>0</v>
      </c>
      <c r="BA12" s="16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0</v>
      </c>
      <c r="BG12" s="16">
        <v>0</v>
      </c>
      <c r="BH12" s="16">
        <v>0</v>
      </c>
      <c r="BI12" s="16">
        <v>0</v>
      </c>
      <c r="BJ12" s="16">
        <v>0</v>
      </c>
      <c r="BK12" s="16">
        <v>0</v>
      </c>
      <c r="BL12" s="16">
        <v>0</v>
      </c>
      <c r="BM12" s="16">
        <v>0</v>
      </c>
      <c r="BN12" s="16">
        <v>0</v>
      </c>
      <c r="BO12" s="16">
        <v>0</v>
      </c>
      <c r="BP12" s="16">
        <v>0</v>
      </c>
      <c r="BQ12" s="16">
        <v>0</v>
      </c>
      <c r="BR12" s="16">
        <v>0</v>
      </c>
      <c r="BS12" s="16">
        <v>0</v>
      </c>
      <c r="BT12" s="16">
        <v>0</v>
      </c>
      <c r="BU12" s="16">
        <v>0</v>
      </c>
      <c r="BV12" s="16">
        <v>0</v>
      </c>
      <c r="BW12" s="16">
        <v>0</v>
      </c>
      <c r="BX12" s="16">
        <v>0</v>
      </c>
      <c r="BY12" s="16">
        <v>0</v>
      </c>
      <c r="BZ12" s="16">
        <v>0</v>
      </c>
      <c r="CA12" s="16">
        <v>0</v>
      </c>
      <c r="CB12" s="16">
        <v>0</v>
      </c>
      <c r="CC12" s="16">
        <v>0</v>
      </c>
      <c r="CD12" s="16">
        <v>0</v>
      </c>
      <c r="CE12" s="16">
        <v>0</v>
      </c>
      <c r="CF12" s="16">
        <v>0</v>
      </c>
      <c r="CG12" s="16">
        <v>0</v>
      </c>
      <c r="CH12" s="16">
        <v>0</v>
      </c>
      <c r="CI12" s="16">
        <v>0</v>
      </c>
      <c r="CJ12" s="16">
        <v>0</v>
      </c>
      <c r="CK12" s="16">
        <v>0</v>
      </c>
      <c r="CL12" s="16">
        <v>0</v>
      </c>
      <c r="CM12" s="16">
        <v>0</v>
      </c>
      <c r="CN12" s="16">
        <v>0</v>
      </c>
      <c r="CO12" s="16">
        <v>0</v>
      </c>
      <c r="CP12" s="16">
        <v>0</v>
      </c>
      <c r="CQ12" s="16">
        <v>0</v>
      </c>
      <c r="CR12" s="16">
        <v>0</v>
      </c>
      <c r="CS12" s="16">
        <v>0</v>
      </c>
      <c r="CT12" s="16">
        <v>0</v>
      </c>
      <c r="CU12" s="16">
        <v>0</v>
      </c>
      <c r="CV12" s="16">
        <v>0</v>
      </c>
      <c r="CW12" s="16">
        <v>0</v>
      </c>
      <c r="CX12" s="16">
        <v>0</v>
      </c>
      <c r="CY12" s="16">
        <v>0</v>
      </c>
      <c r="CZ12" s="16">
        <v>0</v>
      </c>
      <c r="DA12" s="16">
        <v>0</v>
      </c>
      <c r="DB12" s="16">
        <v>0</v>
      </c>
      <c r="DC12" s="16">
        <v>0</v>
      </c>
      <c r="DD12" s="16">
        <v>0</v>
      </c>
      <c r="DE12" s="16">
        <v>0</v>
      </c>
      <c r="DF12" s="16">
        <v>0</v>
      </c>
      <c r="DG12" s="16">
        <v>0</v>
      </c>
      <c r="DH12" s="16">
        <v>0</v>
      </c>
      <c r="DI12" s="16">
        <v>0</v>
      </c>
      <c r="DJ12" s="16">
        <v>0</v>
      </c>
      <c r="DK12" s="16">
        <v>0</v>
      </c>
      <c r="DL12" s="16">
        <v>6446.1</v>
      </c>
      <c r="DM12" s="16">
        <v>5628.4</v>
      </c>
      <c r="DN12" s="16">
        <f t="shared" si="11"/>
        <v>87.314810505577</v>
      </c>
      <c r="DO12" s="16">
        <v>589.1</v>
      </c>
      <c r="DP12" s="16">
        <v>0</v>
      </c>
      <c r="DQ12" s="16">
        <v>0</v>
      </c>
      <c r="DR12" s="16">
        <v>10.4</v>
      </c>
      <c r="DS12" s="16">
        <v>10.4</v>
      </c>
      <c r="DT12" s="16">
        <f t="shared" si="12"/>
        <v>100</v>
      </c>
      <c r="DU12" s="16">
        <v>1377.9</v>
      </c>
      <c r="DV12" s="16">
        <v>0</v>
      </c>
      <c r="DW12" s="16">
        <v>0</v>
      </c>
      <c r="DX12" s="16">
        <v>0</v>
      </c>
      <c r="DY12" s="16">
        <v>0</v>
      </c>
      <c r="DZ12" s="16">
        <v>0</v>
      </c>
      <c r="EA12" s="16">
        <v>1500</v>
      </c>
      <c r="EB12" s="16">
        <v>0</v>
      </c>
      <c r="EC12" s="16">
        <f t="shared" si="13"/>
        <v>0</v>
      </c>
      <c r="ED12" s="16">
        <v>0</v>
      </c>
      <c r="EE12" s="16">
        <v>0</v>
      </c>
      <c r="EF12" s="16">
        <v>0</v>
      </c>
      <c r="EG12" s="16">
        <v>0</v>
      </c>
      <c r="EH12" s="16">
        <v>0</v>
      </c>
      <c r="EI12" s="16">
        <v>0</v>
      </c>
      <c r="EJ12" s="16">
        <v>0</v>
      </c>
      <c r="EK12" s="16">
        <v>0</v>
      </c>
      <c r="EL12" s="16">
        <v>0</v>
      </c>
      <c r="EM12" s="16">
        <v>972</v>
      </c>
      <c r="EN12" s="16">
        <v>0</v>
      </c>
      <c r="EO12" s="16">
        <f t="shared" si="14"/>
        <v>0</v>
      </c>
      <c r="EP12" s="16">
        <v>0</v>
      </c>
      <c r="EQ12" s="16">
        <v>0</v>
      </c>
      <c r="ER12" s="16">
        <v>0</v>
      </c>
      <c r="ES12" s="16">
        <v>0</v>
      </c>
      <c r="ET12" s="16">
        <v>0</v>
      </c>
      <c r="EU12" s="16">
        <v>0</v>
      </c>
      <c r="EV12" s="16">
        <v>2527.6999999999998</v>
      </c>
      <c r="EW12" s="16">
        <v>389.7</v>
      </c>
      <c r="EX12" s="16">
        <f>SUM(EW12/EV12*100)</f>
        <v>15.417177671400879</v>
      </c>
      <c r="EY12" s="16">
        <v>0</v>
      </c>
      <c r="EZ12" s="16">
        <v>0</v>
      </c>
      <c r="FA12" s="16">
        <v>0</v>
      </c>
      <c r="FB12" s="16">
        <v>0</v>
      </c>
      <c r="FC12" s="16">
        <v>0</v>
      </c>
      <c r="FD12" s="16">
        <v>0</v>
      </c>
      <c r="FE12" s="16">
        <v>0</v>
      </c>
      <c r="FF12" s="16">
        <v>0</v>
      </c>
      <c r="FG12" s="16">
        <v>0</v>
      </c>
      <c r="FH12" s="16">
        <v>0</v>
      </c>
      <c r="FI12" s="16">
        <v>0</v>
      </c>
      <c r="FJ12" s="16">
        <v>0</v>
      </c>
      <c r="FK12" s="16">
        <v>225</v>
      </c>
      <c r="FL12" s="16">
        <v>225</v>
      </c>
      <c r="FM12" s="16">
        <f t="shared" si="15"/>
        <v>100</v>
      </c>
      <c r="FN12" s="16">
        <v>0</v>
      </c>
      <c r="FO12" s="16">
        <v>0</v>
      </c>
      <c r="FP12" s="16">
        <v>0</v>
      </c>
      <c r="FQ12" s="16">
        <v>0</v>
      </c>
      <c r="FR12" s="16">
        <v>0</v>
      </c>
      <c r="FS12" s="16">
        <v>0</v>
      </c>
      <c r="FT12" s="16">
        <v>4779.3</v>
      </c>
      <c r="FU12" s="16">
        <v>0</v>
      </c>
      <c r="FV12" s="16">
        <v>0</v>
      </c>
      <c r="FW12" s="17">
        <f t="shared" si="16"/>
        <v>46967.200000000004</v>
      </c>
      <c r="FX12" s="17">
        <f t="shared" si="16"/>
        <v>9750.1</v>
      </c>
      <c r="FY12" s="17">
        <f t="shared" si="17"/>
        <v>20.759381014835885</v>
      </c>
      <c r="FZ12" s="16">
        <v>6377.1</v>
      </c>
      <c r="GA12" s="16">
        <v>3194.5</v>
      </c>
      <c r="GB12" s="16">
        <f t="shared" si="18"/>
        <v>50.093302598359756</v>
      </c>
      <c r="GC12" s="16">
        <v>954.4</v>
      </c>
      <c r="GD12" s="16">
        <v>359.2</v>
      </c>
      <c r="GE12" s="16">
        <f t="shared" si="19"/>
        <v>37.636211232187762</v>
      </c>
      <c r="GF12" s="16">
        <v>377.6</v>
      </c>
      <c r="GG12" s="16">
        <v>102.6</v>
      </c>
      <c r="GH12" s="16">
        <f t="shared" si="20"/>
        <v>27.171610169491522</v>
      </c>
      <c r="GI12" s="16">
        <v>2.1</v>
      </c>
      <c r="GJ12" s="16">
        <v>1.1000000000000001</v>
      </c>
      <c r="GK12" s="16">
        <f t="shared" si="21"/>
        <v>52.380952380952387</v>
      </c>
      <c r="GL12" s="16">
        <v>549.20000000000005</v>
      </c>
      <c r="GM12" s="16">
        <v>257.60000000000002</v>
      </c>
      <c r="GN12" s="16">
        <f t="shared" si="22"/>
        <v>46.904588492352509</v>
      </c>
      <c r="GO12" s="16">
        <v>2785.9</v>
      </c>
      <c r="GP12" s="16">
        <v>0</v>
      </c>
      <c r="GQ12" s="16">
        <f t="shared" si="23"/>
        <v>0</v>
      </c>
      <c r="GR12" s="16">
        <v>2406.1</v>
      </c>
      <c r="GS12" s="16">
        <v>0</v>
      </c>
      <c r="GT12" s="16">
        <f t="shared" si="40"/>
        <v>0</v>
      </c>
      <c r="GU12" s="16">
        <v>300.3</v>
      </c>
      <c r="GV12" s="16">
        <v>96.4</v>
      </c>
      <c r="GW12" s="16">
        <f t="shared" si="24"/>
        <v>32.1012321012321</v>
      </c>
      <c r="GX12" s="16">
        <v>27543.599999999999</v>
      </c>
      <c r="GY12" s="16">
        <v>15168.2</v>
      </c>
      <c r="GZ12" s="16">
        <f t="shared" si="25"/>
        <v>55.069780275635729</v>
      </c>
      <c r="HA12" s="16">
        <v>159491.20000000001</v>
      </c>
      <c r="HB12" s="16">
        <v>94121.9</v>
      </c>
      <c r="HC12" s="16">
        <f t="shared" si="26"/>
        <v>59.013851547922378</v>
      </c>
      <c r="HD12" s="16">
        <v>1484.1</v>
      </c>
      <c r="HE12" s="16">
        <v>463.9</v>
      </c>
      <c r="HF12" s="16">
        <f t="shared" si="27"/>
        <v>31.258001482379893</v>
      </c>
      <c r="HG12" s="16">
        <v>0.1</v>
      </c>
      <c r="HH12" s="16">
        <v>0</v>
      </c>
      <c r="HI12" s="16">
        <f t="shared" si="28"/>
        <v>0</v>
      </c>
      <c r="HJ12" s="16">
        <v>549.29999999999995</v>
      </c>
      <c r="HK12" s="16">
        <v>274.39999999999998</v>
      </c>
      <c r="HL12" s="16">
        <f t="shared" si="29"/>
        <v>49.954487529583105</v>
      </c>
      <c r="HM12" s="16">
        <v>20449.7</v>
      </c>
      <c r="HN12" s="16">
        <v>11928.7</v>
      </c>
      <c r="HO12" s="16">
        <f t="shared" si="30"/>
        <v>58.331907069541366</v>
      </c>
      <c r="HP12" s="16">
        <v>0</v>
      </c>
      <c r="HQ12" s="16">
        <v>0</v>
      </c>
      <c r="HR12" s="16">
        <v>0</v>
      </c>
      <c r="HS12" s="16">
        <v>52.8</v>
      </c>
      <c r="HT12" s="16">
        <v>19.5</v>
      </c>
      <c r="HU12" s="16">
        <f t="shared" si="31"/>
        <v>36.93181818181818</v>
      </c>
      <c r="HV12" s="16">
        <v>4</v>
      </c>
      <c r="HW12" s="16">
        <v>0</v>
      </c>
      <c r="HX12" s="16">
        <f t="shared" si="32"/>
        <v>0</v>
      </c>
      <c r="HY12" s="16">
        <v>300</v>
      </c>
      <c r="HZ12" s="16">
        <v>0</v>
      </c>
      <c r="IA12" s="16">
        <f t="shared" si="41"/>
        <v>0</v>
      </c>
      <c r="IB12" s="16">
        <v>1073</v>
      </c>
      <c r="IC12" s="16">
        <v>538</v>
      </c>
      <c r="ID12" s="16">
        <f t="shared" si="33"/>
        <v>50.139794967381178</v>
      </c>
      <c r="IE12" s="16">
        <v>0</v>
      </c>
      <c r="IF12" s="16">
        <v>0</v>
      </c>
      <c r="IG12" s="16">
        <v>0</v>
      </c>
      <c r="IH12" s="17">
        <f t="shared" si="34"/>
        <v>224700.5</v>
      </c>
      <c r="II12" s="17">
        <f t="shared" si="34"/>
        <v>126525.99999999999</v>
      </c>
      <c r="IJ12" s="17">
        <f t="shared" si="35"/>
        <v>56.308730955204808</v>
      </c>
      <c r="IK12" s="16">
        <v>0</v>
      </c>
      <c r="IL12" s="16">
        <v>0</v>
      </c>
      <c r="IM12" s="16">
        <v>0</v>
      </c>
      <c r="IN12" s="16">
        <v>0</v>
      </c>
      <c r="IO12" s="16">
        <v>0</v>
      </c>
      <c r="IP12" s="16">
        <v>0</v>
      </c>
      <c r="IQ12" s="16">
        <v>0</v>
      </c>
      <c r="IR12" s="16">
        <v>0</v>
      </c>
      <c r="IS12" s="16">
        <v>0</v>
      </c>
      <c r="IT12" s="16">
        <v>0</v>
      </c>
      <c r="IU12" s="16">
        <v>0</v>
      </c>
      <c r="IV12" s="16">
        <v>0</v>
      </c>
      <c r="IW12" s="16">
        <v>0</v>
      </c>
      <c r="IX12" s="16">
        <v>0</v>
      </c>
      <c r="IY12" s="16">
        <v>0</v>
      </c>
      <c r="IZ12" s="17">
        <f t="shared" si="37"/>
        <v>0</v>
      </c>
      <c r="JA12" s="17">
        <f t="shared" si="37"/>
        <v>0</v>
      </c>
      <c r="JB12" s="17">
        <v>0</v>
      </c>
      <c r="JC12" s="18">
        <f t="shared" si="2"/>
        <v>298342.2</v>
      </c>
      <c r="JD12" s="18">
        <f t="shared" si="2"/>
        <v>151836.4</v>
      </c>
      <c r="JE12" s="18">
        <f t="shared" si="39"/>
        <v>50.893370096486514</v>
      </c>
    </row>
    <row r="13" spans="1:265" s="12" customFormat="1" ht="23.25" customHeight="1">
      <c r="A13" s="15" t="s">
        <v>102</v>
      </c>
      <c r="B13" s="16">
        <v>0</v>
      </c>
      <c r="C13" s="16">
        <v>0</v>
      </c>
      <c r="D13" s="16">
        <v>0</v>
      </c>
      <c r="E13" s="16">
        <v>1894.7</v>
      </c>
      <c r="F13" s="16">
        <v>1105.3</v>
      </c>
      <c r="G13" s="16">
        <f t="shared" si="4"/>
        <v>58.336412096901881</v>
      </c>
      <c r="H13" s="17">
        <f t="shared" si="0"/>
        <v>1894.7</v>
      </c>
      <c r="I13" s="17">
        <f t="shared" si="1"/>
        <v>1105.3</v>
      </c>
      <c r="J13" s="17">
        <f t="shared" si="5"/>
        <v>58.336412096901881</v>
      </c>
      <c r="K13" s="16">
        <v>1626.3</v>
      </c>
      <c r="L13" s="16">
        <v>0</v>
      </c>
      <c r="M13" s="16">
        <f t="shared" si="6"/>
        <v>0</v>
      </c>
      <c r="N13" s="16">
        <v>2526.9</v>
      </c>
      <c r="O13" s="16">
        <v>1226.4000000000001</v>
      </c>
      <c r="P13" s="16">
        <f t="shared" si="7"/>
        <v>48.533776564169543</v>
      </c>
      <c r="Q13" s="16"/>
      <c r="R13" s="16"/>
      <c r="S13" s="16">
        <v>0</v>
      </c>
      <c r="T13" s="16">
        <v>22388.3</v>
      </c>
      <c r="U13" s="16">
        <v>4110</v>
      </c>
      <c r="V13" s="16">
        <f t="shared" si="8"/>
        <v>18.357802959581569</v>
      </c>
      <c r="W13" s="16">
        <v>1740.1</v>
      </c>
      <c r="X13" s="16">
        <v>460.3</v>
      </c>
      <c r="Y13" s="16">
        <f t="shared" si="9"/>
        <v>26.452502729728177</v>
      </c>
      <c r="Z13" s="16">
        <v>0</v>
      </c>
      <c r="AA13" s="16">
        <v>0</v>
      </c>
      <c r="AB13" s="16">
        <v>0</v>
      </c>
      <c r="AC13" s="16">
        <v>992.5</v>
      </c>
      <c r="AD13" s="16">
        <v>0</v>
      </c>
      <c r="AE13" s="16">
        <f t="shared" si="10"/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1156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6">
        <v>0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  <c r="BK13" s="16">
        <v>0</v>
      </c>
      <c r="BL13" s="16">
        <v>0</v>
      </c>
      <c r="BM13" s="16">
        <v>0</v>
      </c>
      <c r="BN13" s="16">
        <v>0</v>
      </c>
      <c r="BO13" s="16">
        <v>0</v>
      </c>
      <c r="BP13" s="16">
        <v>0</v>
      </c>
      <c r="BQ13" s="16">
        <v>0</v>
      </c>
      <c r="BR13" s="16">
        <v>0</v>
      </c>
      <c r="BS13" s="16">
        <v>0</v>
      </c>
      <c r="BT13" s="16">
        <v>0</v>
      </c>
      <c r="BU13" s="16">
        <v>0</v>
      </c>
      <c r="BV13" s="16">
        <v>0</v>
      </c>
      <c r="BW13" s="16">
        <v>0</v>
      </c>
      <c r="BX13" s="16">
        <v>0</v>
      </c>
      <c r="BY13" s="16">
        <v>0</v>
      </c>
      <c r="BZ13" s="16">
        <v>0</v>
      </c>
      <c r="CA13" s="16">
        <v>0</v>
      </c>
      <c r="CB13" s="16">
        <v>0</v>
      </c>
      <c r="CC13" s="16">
        <v>0</v>
      </c>
      <c r="CD13" s="16">
        <v>0</v>
      </c>
      <c r="CE13" s="16">
        <v>0</v>
      </c>
      <c r="CF13" s="16">
        <v>0</v>
      </c>
      <c r="CG13" s="16">
        <v>0</v>
      </c>
      <c r="CH13" s="16">
        <v>0</v>
      </c>
      <c r="CI13" s="16">
        <v>0</v>
      </c>
      <c r="CJ13" s="16">
        <v>0</v>
      </c>
      <c r="CK13" s="16">
        <v>0</v>
      </c>
      <c r="CL13" s="16">
        <v>0</v>
      </c>
      <c r="CM13" s="16">
        <v>0</v>
      </c>
      <c r="CN13" s="16">
        <v>0</v>
      </c>
      <c r="CO13" s="16">
        <v>0</v>
      </c>
      <c r="CP13" s="16">
        <v>0</v>
      </c>
      <c r="CQ13" s="16">
        <v>0</v>
      </c>
      <c r="CR13" s="16">
        <v>0</v>
      </c>
      <c r="CS13" s="16">
        <v>0</v>
      </c>
      <c r="CT13" s="16">
        <v>0</v>
      </c>
      <c r="CU13" s="16">
        <v>0</v>
      </c>
      <c r="CV13" s="16">
        <v>0</v>
      </c>
      <c r="CW13" s="16">
        <v>0</v>
      </c>
      <c r="CX13" s="16">
        <v>0</v>
      </c>
      <c r="CY13" s="16">
        <v>0</v>
      </c>
      <c r="CZ13" s="16">
        <v>0</v>
      </c>
      <c r="DA13" s="16">
        <v>0</v>
      </c>
      <c r="DB13" s="16">
        <v>0</v>
      </c>
      <c r="DC13" s="16">
        <v>0</v>
      </c>
      <c r="DD13" s="16">
        <v>0</v>
      </c>
      <c r="DE13" s="16">
        <v>0</v>
      </c>
      <c r="DF13" s="16">
        <v>0</v>
      </c>
      <c r="DG13" s="16">
        <v>0</v>
      </c>
      <c r="DH13" s="16">
        <v>0</v>
      </c>
      <c r="DI13" s="16">
        <v>0</v>
      </c>
      <c r="DJ13" s="16">
        <v>0</v>
      </c>
      <c r="DK13" s="16">
        <v>0</v>
      </c>
      <c r="DL13" s="16">
        <v>4499.7</v>
      </c>
      <c r="DM13" s="16">
        <v>3249.8999999999996</v>
      </c>
      <c r="DN13" s="16">
        <f t="shared" si="11"/>
        <v>72.224814987665837</v>
      </c>
      <c r="DO13" s="16">
        <v>374</v>
      </c>
      <c r="DP13" s="16">
        <v>0</v>
      </c>
      <c r="DQ13" s="16">
        <v>0</v>
      </c>
      <c r="DR13" s="16">
        <v>5.9</v>
      </c>
      <c r="DS13" s="16">
        <v>5.8999999999999995</v>
      </c>
      <c r="DT13" s="16">
        <f t="shared" si="12"/>
        <v>99.999999999999986</v>
      </c>
      <c r="DU13" s="16">
        <v>0</v>
      </c>
      <c r="DV13" s="16">
        <v>0</v>
      </c>
      <c r="DW13" s="16">
        <v>0</v>
      </c>
      <c r="DX13" s="16">
        <v>0</v>
      </c>
      <c r="DY13" s="16">
        <v>0</v>
      </c>
      <c r="DZ13" s="16">
        <v>0</v>
      </c>
      <c r="EA13" s="16">
        <v>1968.1</v>
      </c>
      <c r="EB13" s="16">
        <v>0</v>
      </c>
      <c r="EC13" s="16">
        <f t="shared" si="13"/>
        <v>0</v>
      </c>
      <c r="ED13" s="16">
        <v>0</v>
      </c>
      <c r="EE13" s="16">
        <v>0</v>
      </c>
      <c r="EF13" s="16">
        <v>0</v>
      </c>
      <c r="EG13" s="16">
        <v>0</v>
      </c>
      <c r="EH13" s="16">
        <v>0</v>
      </c>
      <c r="EI13" s="16">
        <v>0</v>
      </c>
      <c r="EJ13" s="16">
        <v>0</v>
      </c>
      <c r="EK13" s="16">
        <v>0</v>
      </c>
      <c r="EL13" s="16">
        <v>0</v>
      </c>
      <c r="EM13" s="16">
        <v>972</v>
      </c>
      <c r="EN13" s="16">
        <v>0</v>
      </c>
      <c r="EO13" s="16">
        <f t="shared" si="14"/>
        <v>0</v>
      </c>
      <c r="EP13" s="16">
        <v>0</v>
      </c>
      <c r="EQ13" s="16">
        <v>0</v>
      </c>
      <c r="ER13" s="16">
        <v>0</v>
      </c>
      <c r="ES13" s="16">
        <v>0</v>
      </c>
      <c r="ET13" s="16">
        <v>0</v>
      </c>
      <c r="EU13" s="16">
        <v>0</v>
      </c>
      <c r="EV13" s="16">
        <v>0</v>
      </c>
      <c r="EW13" s="16">
        <v>0</v>
      </c>
      <c r="EX13" s="16">
        <v>0</v>
      </c>
      <c r="EY13" s="16">
        <v>0</v>
      </c>
      <c r="EZ13" s="16">
        <v>0</v>
      </c>
      <c r="FA13" s="16">
        <v>0</v>
      </c>
      <c r="FB13" s="16">
        <v>0</v>
      </c>
      <c r="FC13" s="16">
        <v>0</v>
      </c>
      <c r="FD13" s="16">
        <v>0</v>
      </c>
      <c r="FE13" s="16">
        <v>0</v>
      </c>
      <c r="FF13" s="16">
        <v>0</v>
      </c>
      <c r="FG13" s="16">
        <v>0</v>
      </c>
      <c r="FH13" s="16">
        <v>0</v>
      </c>
      <c r="FI13" s="16">
        <v>0</v>
      </c>
      <c r="FJ13" s="16">
        <v>0</v>
      </c>
      <c r="FK13" s="16">
        <v>0</v>
      </c>
      <c r="FL13" s="16">
        <v>0</v>
      </c>
      <c r="FM13" s="16">
        <v>0</v>
      </c>
      <c r="FN13" s="16">
        <v>0</v>
      </c>
      <c r="FO13" s="16">
        <v>0</v>
      </c>
      <c r="FP13" s="16">
        <v>0</v>
      </c>
      <c r="FQ13" s="16">
        <v>0</v>
      </c>
      <c r="FR13" s="16">
        <v>0</v>
      </c>
      <c r="FS13" s="16">
        <v>0</v>
      </c>
      <c r="FT13" s="16">
        <v>0</v>
      </c>
      <c r="FU13" s="16">
        <v>0</v>
      </c>
      <c r="FV13" s="16">
        <v>0</v>
      </c>
      <c r="FW13" s="17">
        <f t="shared" si="16"/>
        <v>38249.799999999996</v>
      </c>
      <c r="FX13" s="17">
        <f t="shared" si="16"/>
        <v>9052.4999999999982</v>
      </c>
      <c r="FY13" s="17">
        <f t="shared" si="17"/>
        <v>23.666790414590402</v>
      </c>
      <c r="FZ13" s="16">
        <v>3429.8</v>
      </c>
      <c r="GA13" s="16">
        <v>1809</v>
      </c>
      <c r="GB13" s="16">
        <f t="shared" si="18"/>
        <v>52.743600209924779</v>
      </c>
      <c r="GC13" s="16">
        <v>777.8</v>
      </c>
      <c r="GD13" s="16">
        <v>319.7</v>
      </c>
      <c r="GE13" s="16">
        <f t="shared" si="19"/>
        <v>41.103111339676012</v>
      </c>
      <c r="GF13" s="16">
        <v>317.5</v>
      </c>
      <c r="GG13" s="16">
        <v>80.3</v>
      </c>
      <c r="GH13" s="16">
        <f t="shared" si="20"/>
        <v>25.291338582677163</v>
      </c>
      <c r="GI13" s="16">
        <v>1.2</v>
      </c>
      <c r="GJ13" s="16">
        <v>0.6</v>
      </c>
      <c r="GK13" s="16">
        <f t="shared" si="21"/>
        <v>50</v>
      </c>
      <c r="GL13" s="16">
        <v>549.20000000000005</v>
      </c>
      <c r="GM13" s="16">
        <v>252.9</v>
      </c>
      <c r="GN13" s="16">
        <f t="shared" si="22"/>
        <v>46.048798252002911</v>
      </c>
      <c r="GO13" s="16">
        <v>1857.2</v>
      </c>
      <c r="GP13" s="16">
        <v>1857.2</v>
      </c>
      <c r="GQ13" s="16">
        <f t="shared" si="23"/>
        <v>100</v>
      </c>
      <c r="GR13" s="16">
        <v>0</v>
      </c>
      <c r="GS13" s="16">
        <v>0</v>
      </c>
      <c r="GT13" s="16">
        <v>0</v>
      </c>
      <c r="GU13" s="16">
        <v>82.1</v>
      </c>
      <c r="GV13" s="16">
        <v>64.599999999999994</v>
      </c>
      <c r="GW13" s="16">
        <f t="shared" si="24"/>
        <v>78.684531059683309</v>
      </c>
      <c r="GX13" s="16">
        <v>23013.7</v>
      </c>
      <c r="GY13" s="16">
        <v>12177.7</v>
      </c>
      <c r="GZ13" s="16">
        <f t="shared" si="25"/>
        <v>52.915002802678401</v>
      </c>
      <c r="HA13" s="16">
        <v>85007.8</v>
      </c>
      <c r="HB13" s="16">
        <v>50074.2</v>
      </c>
      <c r="HC13" s="16">
        <f t="shared" si="26"/>
        <v>58.90541809104576</v>
      </c>
      <c r="HD13" s="16">
        <v>1148.5</v>
      </c>
      <c r="HE13" s="16">
        <v>490</v>
      </c>
      <c r="HF13" s="16">
        <f t="shared" si="27"/>
        <v>42.664344797562038</v>
      </c>
      <c r="HG13" s="16">
        <v>0.1</v>
      </c>
      <c r="HH13" s="16">
        <v>0</v>
      </c>
      <c r="HI13" s="16">
        <f t="shared" si="28"/>
        <v>0</v>
      </c>
      <c r="HJ13" s="16">
        <v>295.2</v>
      </c>
      <c r="HK13" s="16">
        <v>135.80000000000001</v>
      </c>
      <c r="HL13" s="16">
        <f t="shared" si="29"/>
        <v>46.002710027100271</v>
      </c>
      <c r="HM13" s="16">
        <v>11180.7</v>
      </c>
      <c r="HN13" s="16">
        <v>6522.6</v>
      </c>
      <c r="HO13" s="16">
        <f t="shared" si="30"/>
        <v>58.338028924843698</v>
      </c>
      <c r="HP13" s="16">
        <v>0</v>
      </c>
      <c r="HQ13" s="16">
        <v>0</v>
      </c>
      <c r="HR13" s="16">
        <v>0</v>
      </c>
      <c r="HS13" s="16">
        <v>52.8</v>
      </c>
      <c r="HT13" s="16">
        <v>19.8</v>
      </c>
      <c r="HU13" s="16">
        <f t="shared" si="31"/>
        <v>37.500000000000007</v>
      </c>
      <c r="HV13" s="16">
        <v>4.5999999999999996</v>
      </c>
      <c r="HW13" s="16">
        <v>0</v>
      </c>
      <c r="HX13" s="16">
        <f t="shared" si="32"/>
        <v>0</v>
      </c>
      <c r="HY13" s="16">
        <v>300</v>
      </c>
      <c r="HZ13" s="16">
        <v>300</v>
      </c>
      <c r="IA13" s="16">
        <f t="shared" si="41"/>
        <v>100</v>
      </c>
      <c r="IB13" s="16">
        <v>872</v>
      </c>
      <c r="IC13" s="16">
        <v>409.1</v>
      </c>
      <c r="ID13" s="16">
        <f t="shared" si="33"/>
        <v>46.915137614678905</v>
      </c>
      <c r="IE13" s="16">
        <v>0</v>
      </c>
      <c r="IF13" s="16">
        <v>0</v>
      </c>
      <c r="IG13" s="16">
        <v>0</v>
      </c>
      <c r="IH13" s="17">
        <f t="shared" si="34"/>
        <v>128890.20000000001</v>
      </c>
      <c r="II13" s="17">
        <f t="shared" si="34"/>
        <v>74513.500000000015</v>
      </c>
      <c r="IJ13" s="17">
        <f t="shared" si="35"/>
        <v>57.811610192241162</v>
      </c>
      <c r="IK13" s="16">
        <v>0</v>
      </c>
      <c r="IL13" s="16">
        <v>0</v>
      </c>
      <c r="IM13" s="16">
        <v>0</v>
      </c>
      <c r="IN13" s="16">
        <v>3.5</v>
      </c>
      <c r="IO13" s="16">
        <v>0</v>
      </c>
      <c r="IP13" s="16">
        <f t="shared" si="36"/>
        <v>0</v>
      </c>
      <c r="IQ13" s="16">
        <v>0</v>
      </c>
      <c r="IR13" s="16">
        <v>0</v>
      </c>
      <c r="IS13" s="16">
        <v>0</v>
      </c>
      <c r="IT13" s="16">
        <v>0</v>
      </c>
      <c r="IU13" s="16">
        <v>0</v>
      </c>
      <c r="IV13" s="16">
        <v>0</v>
      </c>
      <c r="IW13" s="16">
        <v>0</v>
      </c>
      <c r="IX13" s="16">
        <v>0</v>
      </c>
      <c r="IY13" s="16">
        <v>0</v>
      </c>
      <c r="IZ13" s="17">
        <f t="shared" si="37"/>
        <v>3.5</v>
      </c>
      <c r="JA13" s="17">
        <f t="shared" si="37"/>
        <v>0</v>
      </c>
      <c r="JB13" s="17">
        <f t="shared" si="38"/>
        <v>0</v>
      </c>
      <c r="JC13" s="18">
        <f t="shared" si="2"/>
        <v>169038.2</v>
      </c>
      <c r="JD13" s="18">
        <f t="shared" si="2"/>
        <v>84671.300000000017</v>
      </c>
      <c r="JE13" s="18">
        <f t="shared" si="39"/>
        <v>50.090038819627758</v>
      </c>
    </row>
    <row r="14" spans="1:265" s="12" customFormat="1" ht="23.25" customHeight="1">
      <c r="A14" s="15" t="s">
        <v>103</v>
      </c>
      <c r="B14" s="16">
        <v>3649.3</v>
      </c>
      <c r="C14" s="16">
        <v>2128.6999999999998</v>
      </c>
      <c r="D14" s="16">
        <f t="shared" si="3"/>
        <v>58.331734853259519</v>
      </c>
      <c r="E14" s="16">
        <v>28214.1</v>
      </c>
      <c r="F14" s="16">
        <v>16458.400000000001</v>
      </c>
      <c r="G14" s="16">
        <f t="shared" si="4"/>
        <v>58.333953590580599</v>
      </c>
      <c r="H14" s="17">
        <f t="shared" si="0"/>
        <v>31863.399999999998</v>
      </c>
      <c r="I14" s="17">
        <f t="shared" si="1"/>
        <v>18587.100000000002</v>
      </c>
      <c r="J14" s="17">
        <f t="shared" si="5"/>
        <v>58.333699479653781</v>
      </c>
      <c r="K14" s="16">
        <v>431.9</v>
      </c>
      <c r="L14" s="16">
        <v>0</v>
      </c>
      <c r="M14" s="16">
        <f t="shared" si="6"/>
        <v>0</v>
      </c>
      <c r="N14" s="16">
        <v>7987.9</v>
      </c>
      <c r="O14" s="16">
        <v>0</v>
      </c>
      <c r="P14" s="16">
        <f t="shared" si="7"/>
        <v>0</v>
      </c>
      <c r="Q14" s="16"/>
      <c r="R14" s="16"/>
      <c r="S14" s="16">
        <v>0</v>
      </c>
      <c r="T14" s="16">
        <v>19263</v>
      </c>
      <c r="U14" s="16">
        <v>4566.2</v>
      </c>
      <c r="V14" s="16">
        <f t="shared" si="8"/>
        <v>23.70451123916316</v>
      </c>
      <c r="W14" s="16">
        <v>2261.6999999999998</v>
      </c>
      <c r="X14" s="16">
        <v>300.39999999999998</v>
      </c>
      <c r="Y14" s="16">
        <f t="shared" si="9"/>
        <v>13.282044479816069</v>
      </c>
      <c r="Z14" s="16">
        <v>0</v>
      </c>
      <c r="AA14" s="16">
        <v>0</v>
      </c>
      <c r="AB14" s="16">
        <v>0</v>
      </c>
      <c r="AC14" s="16">
        <v>318.10000000000002</v>
      </c>
      <c r="AD14" s="16">
        <v>0</v>
      </c>
      <c r="AE14" s="16">
        <f t="shared" si="10"/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16">
        <v>0</v>
      </c>
      <c r="BR14" s="16">
        <v>0</v>
      </c>
      <c r="BS14" s="16">
        <v>0</v>
      </c>
      <c r="BT14" s="16">
        <v>0</v>
      </c>
      <c r="BU14" s="16">
        <v>0</v>
      </c>
      <c r="BV14" s="16">
        <v>0</v>
      </c>
      <c r="BW14" s="16">
        <v>0</v>
      </c>
      <c r="BX14" s="16">
        <v>0</v>
      </c>
      <c r="BY14" s="16">
        <v>0</v>
      </c>
      <c r="BZ14" s="16">
        <v>0</v>
      </c>
      <c r="CA14" s="16">
        <v>0</v>
      </c>
      <c r="CB14" s="16">
        <v>0</v>
      </c>
      <c r="CC14" s="16">
        <v>0</v>
      </c>
      <c r="CD14" s="16">
        <v>0</v>
      </c>
      <c r="CE14" s="16">
        <v>6033.5</v>
      </c>
      <c r="CF14" s="16">
        <v>0</v>
      </c>
      <c r="CG14" s="16">
        <v>0</v>
      </c>
      <c r="CH14" s="16">
        <v>0</v>
      </c>
      <c r="CI14" s="16">
        <v>0</v>
      </c>
      <c r="CJ14" s="16">
        <v>0</v>
      </c>
      <c r="CK14" s="16">
        <v>0</v>
      </c>
      <c r="CL14" s="16">
        <v>0</v>
      </c>
      <c r="CM14" s="16">
        <v>0</v>
      </c>
      <c r="CN14" s="16">
        <v>0</v>
      </c>
      <c r="CO14" s="16">
        <v>0</v>
      </c>
      <c r="CP14" s="16">
        <v>0</v>
      </c>
      <c r="CQ14" s="16">
        <v>0</v>
      </c>
      <c r="CR14" s="16">
        <v>0</v>
      </c>
      <c r="CS14" s="16">
        <v>0</v>
      </c>
      <c r="CT14" s="16">
        <v>0</v>
      </c>
      <c r="CU14" s="16">
        <v>0</v>
      </c>
      <c r="CV14" s="16">
        <v>0</v>
      </c>
      <c r="CW14" s="16">
        <v>0</v>
      </c>
      <c r="CX14" s="16">
        <v>0</v>
      </c>
      <c r="CY14" s="16">
        <v>0</v>
      </c>
      <c r="CZ14" s="16">
        <v>0</v>
      </c>
      <c r="DA14" s="16">
        <v>0</v>
      </c>
      <c r="DB14" s="16">
        <v>0</v>
      </c>
      <c r="DC14" s="16">
        <v>0</v>
      </c>
      <c r="DD14" s="16">
        <v>0</v>
      </c>
      <c r="DE14" s="16">
        <v>0</v>
      </c>
      <c r="DF14" s="16">
        <v>0</v>
      </c>
      <c r="DG14" s="16">
        <v>0</v>
      </c>
      <c r="DH14" s="16">
        <v>0</v>
      </c>
      <c r="DI14" s="16">
        <v>0</v>
      </c>
      <c r="DJ14" s="16">
        <v>0</v>
      </c>
      <c r="DK14" s="16">
        <v>0</v>
      </c>
      <c r="DL14" s="16">
        <v>2052.1999999999998</v>
      </c>
      <c r="DM14" s="16">
        <v>1254.0999999999999</v>
      </c>
      <c r="DN14" s="16">
        <f t="shared" si="11"/>
        <v>61.1100282623526</v>
      </c>
      <c r="DO14" s="16">
        <v>0</v>
      </c>
      <c r="DP14" s="16">
        <v>0</v>
      </c>
      <c r="DQ14" s="16">
        <v>0</v>
      </c>
      <c r="DR14" s="16">
        <v>6.1</v>
      </c>
      <c r="DS14" s="16">
        <v>0</v>
      </c>
      <c r="DT14" s="16">
        <f t="shared" si="12"/>
        <v>0</v>
      </c>
      <c r="DU14" s="16">
        <v>0</v>
      </c>
      <c r="DV14" s="16">
        <v>0</v>
      </c>
      <c r="DW14" s="16">
        <v>0</v>
      </c>
      <c r="DX14" s="16">
        <v>0</v>
      </c>
      <c r="DY14" s="16">
        <v>0</v>
      </c>
      <c r="DZ14" s="16">
        <v>0</v>
      </c>
      <c r="EA14" s="16">
        <v>1222.2</v>
      </c>
      <c r="EB14" s="16">
        <v>0</v>
      </c>
      <c r="EC14" s="16">
        <f t="shared" si="13"/>
        <v>0</v>
      </c>
      <c r="ED14" s="16">
        <v>0</v>
      </c>
      <c r="EE14" s="16">
        <v>0</v>
      </c>
      <c r="EF14" s="16">
        <v>0</v>
      </c>
      <c r="EG14" s="16">
        <v>0</v>
      </c>
      <c r="EH14" s="16">
        <v>0</v>
      </c>
      <c r="EI14" s="16">
        <v>0</v>
      </c>
      <c r="EJ14" s="16">
        <v>0</v>
      </c>
      <c r="EK14" s="16">
        <v>0</v>
      </c>
      <c r="EL14" s="16">
        <v>0</v>
      </c>
      <c r="EM14" s="16">
        <v>972</v>
      </c>
      <c r="EN14" s="16">
        <v>0</v>
      </c>
      <c r="EO14" s="16">
        <f t="shared" si="14"/>
        <v>0</v>
      </c>
      <c r="EP14" s="16">
        <v>0</v>
      </c>
      <c r="EQ14" s="16">
        <v>0</v>
      </c>
      <c r="ER14" s="16">
        <v>0</v>
      </c>
      <c r="ES14" s="16">
        <v>0</v>
      </c>
      <c r="ET14" s="16">
        <v>0</v>
      </c>
      <c r="EU14" s="16">
        <v>0</v>
      </c>
      <c r="EV14" s="16">
        <v>0</v>
      </c>
      <c r="EW14" s="16">
        <v>0</v>
      </c>
      <c r="EX14" s="16">
        <v>0</v>
      </c>
      <c r="EY14" s="16">
        <v>0</v>
      </c>
      <c r="EZ14" s="16">
        <v>0</v>
      </c>
      <c r="FA14" s="16">
        <v>0</v>
      </c>
      <c r="FB14" s="16">
        <v>0</v>
      </c>
      <c r="FC14" s="16">
        <v>0</v>
      </c>
      <c r="FD14" s="16">
        <v>0</v>
      </c>
      <c r="FE14" s="16">
        <v>0</v>
      </c>
      <c r="FF14" s="16">
        <v>0</v>
      </c>
      <c r="FG14" s="16">
        <v>0</v>
      </c>
      <c r="FH14" s="16">
        <v>27.1</v>
      </c>
      <c r="FI14" s="16">
        <v>0</v>
      </c>
      <c r="FJ14" s="16">
        <f>SUM(FI14/FH14*100)</f>
        <v>0</v>
      </c>
      <c r="FK14" s="16">
        <v>150</v>
      </c>
      <c r="FL14" s="16">
        <v>100</v>
      </c>
      <c r="FM14" s="16">
        <f t="shared" si="15"/>
        <v>66.666666666666657</v>
      </c>
      <c r="FN14" s="16">
        <v>0</v>
      </c>
      <c r="FO14" s="16">
        <v>0</v>
      </c>
      <c r="FP14" s="16">
        <v>0</v>
      </c>
      <c r="FQ14" s="16">
        <v>0</v>
      </c>
      <c r="FR14" s="16">
        <v>0</v>
      </c>
      <c r="FS14" s="16">
        <v>0</v>
      </c>
      <c r="FT14" s="16">
        <v>0</v>
      </c>
      <c r="FU14" s="16">
        <v>0</v>
      </c>
      <c r="FV14" s="16">
        <v>0</v>
      </c>
      <c r="FW14" s="17">
        <f t="shared" si="16"/>
        <v>40725.69999999999</v>
      </c>
      <c r="FX14" s="17">
        <f t="shared" si="16"/>
        <v>6220.6999999999989</v>
      </c>
      <c r="FY14" s="17">
        <f t="shared" si="17"/>
        <v>15.274630024775512</v>
      </c>
      <c r="FZ14" s="16">
        <v>3526.7</v>
      </c>
      <c r="GA14" s="16">
        <v>1503.8</v>
      </c>
      <c r="GB14" s="16">
        <f t="shared" si="18"/>
        <v>42.640428729407091</v>
      </c>
      <c r="GC14" s="16">
        <v>949.5</v>
      </c>
      <c r="GD14" s="16">
        <v>390</v>
      </c>
      <c r="GE14" s="16">
        <f t="shared" si="19"/>
        <v>41.074249605055293</v>
      </c>
      <c r="GF14" s="16">
        <v>589.6</v>
      </c>
      <c r="GG14" s="16">
        <v>114.3</v>
      </c>
      <c r="GH14" s="16">
        <f t="shared" si="20"/>
        <v>19.386024423337854</v>
      </c>
      <c r="GI14" s="16">
        <v>2.2000000000000002</v>
      </c>
      <c r="GJ14" s="16">
        <v>0</v>
      </c>
      <c r="GK14" s="16">
        <f t="shared" si="21"/>
        <v>0</v>
      </c>
      <c r="GL14" s="16">
        <v>549.20000000000005</v>
      </c>
      <c r="GM14" s="16">
        <v>255.6</v>
      </c>
      <c r="GN14" s="16">
        <f t="shared" si="22"/>
        <v>46.540422432629278</v>
      </c>
      <c r="GO14" s="16">
        <v>1857.2</v>
      </c>
      <c r="GP14" s="16">
        <v>0</v>
      </c>
      <c r="GQ14" s="16">
        <f t="shared" si="23"/>
        <v>0</v>
      </c>
      <c r="GR14" s="16">
        <v>0</v>
      </c>
      <c r="GS14" s="16">
        <v>0</v>
      </c>
      <c r="GT14" s="16">
        <v>0</v>
      </c>
      <c r="GU14" s="16">
        <v>207.7</v>
      </c>
      <c r="GV14" s="16">
        <v>65.400000000000006</v>
      </c>
      <c r="GW14" s="16">
        <f t="shared" si="24"/>
        <v>31.487722676937896</v>
      </c>
      <c r="GX14" s="16">
        <v>21426.799999999999</v>
      </c>
      <c r="GY14" s="16">
        <v>11955.7</v>
      </c>
      <c r="GZ14" s="16">
        <f t="shared" si="25"/>
        <v>55.797879291354761</v>
      </c>
      <c r="HA14" s="16">
        <v>88786.5</v>
      </c>
      <c r="HB14" s="16">
        <v>50621.7</v>
      </c>
      <c r="HC14" s="16">
        <f t="shared" si="26"/>
        <v>57.015086753053666</v>
      </c>
      <c r="HD14" s="16">
        <v>1061.5999999999999</v>
      </c>
      <c r="HE14" s="16">
        <v>413.6</v>
      </c>
      <c r="HF14" s="16">
        <f t="shared" si="27"/>
        <v>38.960060286360218</v>
      </c>
      <c r="HG14" s="16">
        <v>0.1</v>
      </c>
      <c r="HH14" s="16">
        <v>0</v>
      </c>
      <c r="HI14" s="16">
        <f t="shared" si="28"/>
        <v>0</v>
      </c>
      <c r="HJ14" s="16">
        <v>295.2</v>
      </c>
      <c r="HK14" s="16">
        <v>122.7</v>
      </c>
      <c r="HL14" s="16">
        <f t="shared" si="29"/>
        <v>41.565040650406502</v>
      </c>
      <c r="HM14" s="16">
        <v>12035.2</v>
      </c>
      <c r="HN14" s="16">
        <v>7020.3</v>
      </c>
      <c r="HO14" s="16">
        <f t="shared" si="30"/>
        <v>58.331394575910657</v>
      </c>
      <c r="HP14" s="16">
        <v>0</v>
      </c>
      <c r="HQ14" s="16">
        <v>0</v>
      </c>
      <c r="HR14" s="16">
        <v>0</v>
      </c>
      <c r="HS14" s="16">
        <v>52.8</v>
      </c>
      <c r="HT14" s="16">
        <v>19.899999999999999</v>
      </c>
      <c r="HU14" s="16">
        <f t="shared" si="31"/>
        <v>37.689393939393938</v>
      </c>
      <c r="HV14" s="16">
        <v>1.7</v>
      </c>
      <c r="HW14" s="16">
        <v>0</v>
      </c>
      <c r="HX14" s="16">
        <f t="shared" si="32"/>
        <v>0</v>
      </c>
      <c r="HY14" s="16">
        <v>300</v>
      </c>
      <c r="HZ14" s="16">
        <v>300</v>
      </c>
      <c r="IA14" s="16">
        <f t="shared" si="41"/>
        <v>100</v>
      </c>
      <c r="IB14" s="16">
        <v>939</v>
      </c>
      <c r="IC14" s="16">
        <v>415.4</v>
      </c>
      <c r="ID14" s="16">
        <f t="shared" si="33"/>
        <v>44.238551650692223</v>
      </c>
      <c r="IE14" s="16">
        <v>0</v>
      </c>
      <c r="IF14" s="16">
        <v>0</v>
      </c>
      <c r="IG14" s="16">
        <v>0</v>
      </c>
      <c r="IH14" s="17">
        <f t="shared" si="34"/>
        <v>132581</v>
      </c>
      <c r="II14" s="17">
        <f t="shared" si="34"/>
        <v>73198.39999999998</v>
      </c>
      <c r="IJ14" s="17">
        <f t="shared" si="35"/>
        <v>55.210324254606604</v>
      </c>
      <c r="IK14" s="16">
        <v>0</v>
      </c>
      <c r="IL14" s="16">
        <v>0</v>
      </c>
      <c r="IM14" s="16">
        <v>0</v>
      </c>
      <c r="IN14" s="16">
        <v>0</v>
      </c>
      <c r="IO14" s="16">
        <v>0</v>
      </c>
      <c r="IP14" s="16">
        <v>0</v>
      </c>
      <c r="IQ14" s="16">
        <v>0</v>
      </c>
      <c r="IR14" s="16">
        <v>0</v>
      </c>
      <c r="IS14" s="16">
        <v>0</v>
      </c>
      <c r="IT14" s="16">
        <v>0</v>
      </c>
      <c r="IU14" s="16">
        <v>0</v>
      </c>
      <c r="IV14" s="16">
        <v>0</v>
      </c>
      <c r="IW14" s="16">
        <v>0</v>
      </c>
      <c r="IX14" s="16">
        <v>0</v>
      </c>
      <c r="IY14" s="16">
        <v>0</v>
      </c>
      <c r="IZ14" s="17">
        <f t="shared" si="37"/>
        <v>0</v>
      </c>
      <c r="JA14" s="17">
        <f t="shared" si="37"/>
        <v>0</v>
      </c>
      <c r="JB14" s="17">
        <v>0</v>
      </c>
      <c r="JC14" s="18">
        <f t="shared" si="2"/>
        <v>205170.09999999998</v>
      </c>
      <c r="JD14" s="18">
        <f t="shared" si="2"/>
        <v>98006.199999999983</v>
      </c>
      <c r="JE14" s="18">
        <f t="shared" si="39"/>
        <v>47.768266428685266</v>
      </c>
    </row>
    <row r="15" spans="1:265" s="12" customFormat="1" ht="23.25" customHeight="1">
      <c r="A15" s="15" t="s">
        <v>104</v>
      </c>
      <c r="B15" s="16">
        <v>0</v>
      </c>
      <c r="C15" s="16">
        <v>0</v>
      </c>
      <c r="D15" s="16">
        <v>0</v>
      </c>
      <c r="E15" s="16">
        <v>29968</v>
      </c>
      <c r="F15" s="16">
        <v>17481.099999999999</v>
      </c>
      <c r="G15" s="16">
        <f t="shared" si="4"/>
        <v>58.33255472504004</v>
      </c>
      <c r="H15" s="17">
        <f t="shared" si="0"/>
        <v>29968</v>
      </c>
      <c r="I15" s="17">
        <f t="shared" si="1"/>
        <v>17481.099999999999</v>
      </c>
      <c r="J15" s="17">
        <f t="shared" si="5"/>
        <v>58.33255472504004</v>
      </c>
      <c r="K15" s="16">
        <v>5953.8</v>
      </c>
      <c r="L15" s="16">
        <v>0</v>
      </c>
      <c r="M15" s="16">
        <f t="shared" si="6"/>
        <v>0</v>
      </c>
      <c r="N15" s="16">
        <v>0</v>
      </c>
      <c r="O15" s="16">
        <v>0</v>
      </c>
      <c r="P15" s="16">
        <v>0</v>
      </c>
      <c r="Q15" s="16"/>
      <c r="R15" s="16"/>
      <c r="S15" s="16">
        <v>0</v>
      </c>
      <c r="T15" s="16">
        <v>30528.2</v>
      </c>
      <c r="U15" s="16">
        <v>11805</v>
      </c>
      <c r="V15" s="16">
        <f t="shared" si="8"/>
        <v>38.669164903269767</v>
      </c>
      <c r="W15" s="16">
        <v>3105.2</v>
      </c>
      <c r="X15" s="16">
        <v>1345</v>
      </c>
      <c r="Y15" s="16">
        <f t="shared" si="9"/>
        <v>43.314440293700891</v>
      </c>
      <c r="Z15" s="16">
        <v>0</v>
      </c>
      <c r="AA15" s="16">
        <v>0</v>
      </c>
      <c r="AB15" s="16">
        <v>0</v>
      </c>
      <c r="AC15" s="16">
        <v>988.3</v>
      </c>
      <c r="AD15" s="16">
        <v>0</v>
      </c>
      <c r="AE15" s="16">
        <f t="shared" si="10"/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  <c r="BK15" s="16">
        <v>0</v>
      </c>
      <c r="BL15" s="16">
        <v>0</v>
      </c>
      <c r="BM15" s="16">
        <v>0</v>
      </c>
      <c r="BN15" s="16">
        <v>0</v>
      </c>
      <c r="BO15" s="16">
        <v>0</v>
      </c>
      <c r="BP15" s="16">
        <v>0</v>
      </c>
      <c r="BQ15" s="16">
        <v>0</v>
      </c>
      <c r="BR15" s="16">
        <v>0</v>
      </c>
      <c r="BS15" s="16">
        <v>0</v>
      </c>
      <c r="BT15" s="16">
        <v>0</v>
      </c>
      <c r="BU15" s="16">
        <v>0</v>
      </c>
      <c r="BV15" s="16">
        <v>0</v>
      </c>
      <c r="BW15" s="16">
        <v>0</v>
      </c>
      <c r="BX15" s="16">
        <v>0</v>
      </c>
      <c r="BY15" s="16">
        <v>0</v>
      </c>
      <c r="BZ15" s="16">
        <v>0</v>
      </c>
      <c r="CA15" s="16">
        <v>0</v>
      </c>
      <c r="CB15" s="16">
        <v>0</v>
      </c>
      <c r="CC15" s="16">
        <v>0</v>
      </c>
      <c r="CD15" s="16">
        <v>0</v>
      </c>
      <c r="CE15" s="16">
        <v>0</v>
      </c>
      <c r="CF15" s="16">
        <v>0</v>
      </c>
      <c r="CG15" s="16">
        <v>0</v>
      </c>
      <c r="CH15" s="16">
        <v>0</v>
      </c>
      <c r="CI15" s="16">
        <v>0</v>
      </c>
      <c r="CJ15" s="16">
        <v>0</v>
      </c>
      <c r="CK15" s="16">
        <v>0</v>
      </c>
      <c r="CL15" s="16">
        <v>0</v>
      </c>
      <c r="CM15" s="16">
        <v>0</v>
      </c>
      <c r="CN15" s="16">
        <v>0</v>
      </c>
      <c r="CO15" s="16">
        <v>0</v>
      </c>
      <c r="CP15" s="16">
        <v>0</v>
      </c>
      <c r="CQ15" s="16">
        <v>57575.1</v>
      </c>
      <c r="CR15" s="16">
        <v>33158.199999999997</v>
      </c>
      <c r="CS15" s="16">
        <f>SUM(CR15/CQ15*100)</f>
        <v>57.591215647041864</v>
      </c>
      <c r="CT15" s="16">
        <v>0</v>
      </c>
      <c r="CU15" s="16">
        <v>0</v>
      </c>
      <c r="CV15" s="16">
        <v>0</v>
      </c>
      <c r="CW15" s="16">
        <v>0</v>
      </c>
      <c r="CX15" s="16">
        <v>0</v>
      </c>
      <c r="CY15" s="16">
        <v>0</v>
      </c>
      <c r="CZ15" s="16">
        <v>0</v>
      </c>
      <c r="DA15" s="16">
        <v>0</v>
      </c>
      <c r="DB15" s="16">
        <v>0</v>
      </c>
      <c r="DC15" s="16">
        <v>0</v>
      </c>
      <c r="DD15" s="16">
        <v>0</v>
      </c>
      <c r="DE15" s="16">
        <v>0</v>
      </c>
      <c r="DF15" s="16">
        <v>0</v>
      </c>
      <c r="DG15" s="16">
        <v>0</v>
      </c>
      <c r="DH15" s="16">
        <v>0</v>
      </c>
      <c r="DI15" s="16">
        <v>0</v>
      </c>
      <c r="DJ15" s="16">
        <v>0</v>
      </c>
      <c r="DK15" s="16">
        <v>0</v>
      </c>
      <c r="DL15" s="16">
        <v>2101.6999999999998</v>
      </c>
      <c r="DM15" s="16">
        <v>1218.5999999999999</v>
      </c>
      <c r="DN15" s="16">
        <f t="shared" si="11"/>
        <v>57.981633915401822</v>
      </c>
      <c r="DO15" s="16">
        <v>0</v>
      </c>
      <c r="DP15" s="16">
        <v>0</v>
      </c>
      <c r="DQ15" s="16">
        <v>0</v>
      </c>
      <c r="DR15" s="16">
        <v>9.1999999999999993</v>
      </c>
      <c r="DS15" s="16">
        <v>0</v>
      </c>
      <c r="DT15" s="16">
        <f t="shared" si="12"/>
        <v>0</v>
      </c>
      <c r="DU15" s="16">
        <v>0</v>
      </c>
      <c r="DV15" s="16">
        <v>0</v>
      </c>
      <c r="DW15" s="16">
        <v>0</v>
      </c>
      <c r="DX15" s="16">
        <v>0</v>
      </c>
      <c r="DY15" s="16">
        <v>0</v>
      </c>
      <c r="DZ15" s="16">
        <v>0</v>
      </c>
      <c r="EA15" s="16">
        <v>3295.2</v>
      </c>
      <c r="EB15" s="16">
        <v>0</v>
      </c>
      <c r="EC15" s="16">
        <f t="shared" si="13"/>
        <v>0</v>
      </c>
      <c r="ED15" s="16">
        <v>0</v>
      </c>
      <c r="EE15" s="16">
        <v>0</v>
      </c>
      <c r="EF15" s="16">
        <v>0</v>
      </c>
      <c r="EG15" s="16">
        <v>0</v>
      </c>
      <c r="EH15" s="16">
        <v>0</v>
      </c>
      <c r="EI15" s="16">
        <v>0</v>
      </c>
      <c r="EJ15" s="16">
        <v>0</v>
      </c>
      <c r="EK15" s="16">
        <v>0</v>
      </c>
      <c r="EL15" s="16">
        <v>0</v>
      </c>
      <c r="EM15" s="16">
        <v>972.2</v>
      </c>
      <c r="EN15" s="16">
        <v>0</v>
      </c>
      <c r="EO15" s="16">
        <f t="shared" si="14"/>
        <v>0</v>
      </c>
      <c r="EP15" s="16">
        <v>6328.6</v>
      </c>
      <c r="EQ15" s="16">
        <v>0</v>
      </c>
      <c r="ER15" s="16">
        <f>SUM(EQ15/EP15*100)</f>
        <v>0</v>
      </c>
      <c r="ES15" s="16">
        <v>0</v>
      </c>
      <c r="ET15" s="16">
        <v>0</v>
      </c>
      <c r="EU15" s="16">
        <v>0</v>
      </c>
      <c r="EV15" s="16">
        <v>0</v>
      </c>
      <c r="EW15" s="16">
        <v>0</v>
      </c>
      <c r="EX15" s="16">
        <v>0</v>
      </c>
      <c r="EY15" s="16">
        <v>0</v>
      </c>
      <c r="EZ15" s="16">
        <v>0</v>
      </c>
      <c r="FA15" s="16">
        <v>0</v>
      </c>
      <c r="FB15" s="16">
        <v>0</v>
      </c>
      <c r="FC15" s="16">
        <v>0</v>
      </c>
      <c r="FD15" s="16">
        <v>0</v>
      </c>
      <c r="FE15" s="16">
        <v>0</v>
      </c>
      <c r="FF15" s="16">
        <v>0</v>
      </c>
      <c r="FG15" s="16">
        <v>0</v>
      </c>
      <c r="FH15" s="16">
        <v>0</v>
      </c>
      <c r="FI15" s="16">
        <v>0</v>
      </c>
      <c r="FJ15" s="16">
        <v>0</v>
      </c>
      <c r="FK15" s="16">
        <v>0</v>
      </c>
      <c r="FL15" s="16">
        <v>0</v>
      </c>
      <c r="FM15" s="16">
        <v>0</v>
      </c>
      <c r="FN15" s="16">
        <v>0</v>
      </c>
      <c r="FO15" s="16">
        <v>0</v>
      </c>
      <c r="FP15" s="16">
        <v>0</v>
      </c>
      <c r="FQ15" s="16">
        <v>0</v>
      </c>
      <c r="FR15" s="16">
        <v>0</v>
      </c>
      <c r="FS15" s="16">
        <v>0</v>
      </c>
      <c r="FT15" s="16">
        <v>0</v>
      </c>
      <c r="FU15" s="16">
        <v>0</v>
      </c>
      <c r="FV15" s="16">
        <v>0</v>
      </c>
      <c r="FW15" s="17">
        <f t="shared" si="16"/>
        <v>110857.5</v>
      </c>
      <c r="FX15" s="17">
        <f t="shared" si="16"/>
        <v>47526.799999999996</v>
      </c>
      <c r="FY15" s="17">
        <f t="shared" si="17"/>
        <v>42.871975283584781</v>
      </c>
      <c r="FZ15" s="16">
        <v>2961.5</v>
      </c>
      <c r="GA15" s="16">
        <v>1296.4000000000001</v>
      </c>
      <c r="GB15" s="16">
        <f t="shared" si="18"/>
        <v>43.775113962518994</v>
      </c>
      <c r="GC15" s="16">
        <v>869</v>
      </c>
      <c r="GD15" s="16">
        <v>326.60000000000002</v>
      </c>
      <c r="GE15" s="16">
        <f t="shared" si="19"/>
        <v>37.583429228998853</v>
      </c>
      <c r="GF15" s="16">
        <v>666.8</v>
      </c>
      <c r="GG15" s="16">
        <v>137.6</v>
      </c>
      <c r="GH15" s="16">
        <f t="shared" si="20"/>
        <v>20.635872825434916</v>
      </c>
      <c r="GI15" s="16">
        <v>4.9000000000000004</v>
      </c>
      <c r="GJ15" s="16">
        <v>2.5</v>
      </c>
      <c r="GK15" s="16">
        <f t="shared" si="21"/>
        <v>51.020408163265309</v>
      </c>
      <c r="GL15" s="16">
        <v>549.20000000000005</v>
      </c>
      <c r="GM15" s="16">
        <v>250</v>
      </c>
      <c r="GN15" s="16">
        <f t="shared" si="22"/>
        <v>45.520757465404223</v>
      </c>
      <c r="GO15" s="16">
        <v>2785.9</v>
      </c>
      <c r="GP15" s="16">
        <v>0</v>
      </c>
      <c r="GQ15" s="16">
        <f t="shared" si="23"/>
        <v>0</v>
      </c>
      <c r="GR15" s="16">
        <v>6885.9</v>
      </c>
      <c r="GS15" s="16">
        <v>0</v>
      </c>
      <c r="GT15" s="16">
        <f t="shared" si="40"/>
        <v>0</v>
      </c>
      <c r="GU15" s="16">
        <v>131.4</v>
      </c>
      <c r="GV15" s="16">
        <v>95.6</v>
      </c>
      <c r="GW15" s="16">
        <f t="shared" si="24"/>
        <v>72.754946727549466</v>
      </c>
      <c r="GX15" s="16">
        <v>37731.699999999997</v>
      </c>
      <c r="GY15" s="16">
        <v>19351.099999999999</v>
      </c>
      <c r="GZ15" s="16">
        <f t="shared" si="25"/>
        <v>51.286053901626481</v>
      </c>
      <c r="HA15" s="16">
        <v>114257.3</v>
      </c>
      <c r="HB15" s="16">
        <v>54690.5</v>
      </c>
      <c r="HC15" s="16">
        <f t="shared" si="26"/>
        <v>47.866088206180265</v>
      </c>
      <c r="HD15" s="16">
        <v>1176.0999999999999</v>
      </c>
      <c r="HE15" s="16">
        <v>495.9</v>
      </c>
      <c r="HF15" s="16">
        <f t="shared" si="27"/>
        <v>42.164781906300483</v>
      </c>
      <c r="HG15" s="16">
        <v>0.2</v>
      </c>
      <c r="HH15" s="16">
        <v>0</v>
      </c>
      <c r="HI15" s="16">
        <f t="shared" si="28"/>
        <v>0</v>
      </c>
      <c r="HJ15" s="16">
        <v>295.2</v>
      </c>
      <c r="HK15" s="16">
        <v>130.1</v>
      </c>
      <c r="HL15" s="16">
        <f t="shared" si="29"/>
        <v>44.071815718157183</v>
      </c>
      <c r="HM15" s="16">
        <v>18202.400000000001</v>
      </c>
      <c r="HN15" s="16">
        <v>10618.3</v>
      </c>
      <c r="HO15" s="16">
        <f t="shared" si="30"/>
        <v>58.334615215575958</v>
      </c>
      <c r="HP15" s="16">
        <v>500</v>
      </c>
      <c r="HQ15" s="16">
        <v>0</v>
      </c>
      <c r="HR15" s="16">
        <f>SUM(HQ15/HP15*100)</f>
        <v>0</v>
      </c>
      <c r="HS15" s="16">
        <v>52.8</v>
      </c>
      <c r="HT15" s="16">
        <v>16.100000000000001</v>
      </c>
      <c r="HU15" s="16">
        <f t="shared" si="31"/>
        <v>30.492424242424249</v>
      </c>
      <c r="HV15" s="16">
        <v>20</v>
      </c>
      <c r="HW15" s="16">
        <v>0</v>
      </c>
      <c r="HX15" s="16">
        <f t="shared" si="32"/>
        <v>0</v>
      </c>
      <c r="HY15" s="16">
        <v>0</v>
      </c>
      <c r="HZ15" s="16">
        <v>0</v>
      </c>
      <c r="IA15" s="16">
        <v>0</v>
      </c>
      <c r="IB15" s="16">
        <v>1409</v>
      </c>
      <c r="IC15" s="16">
        <v>702.6</v>
      </c>
      <c r="ID15" s="16">
        <f t="shared" si="33"/>
        <v>49.865152590489707</v>
      </c>
      <c r="IE15" s="16">
        <v>0</v>
      </c>
      <c r="IF15" s="16">
        <v>0</v>
      </c>
      <c r="IG15" s="16">
        <v>0</v>
      </c>
      <c r="IH15" s="17">
        <f t="shared" si="34"/>
        <v>188499.30000000002</v>
      </c>
      <c r="II15" s="17">
        <f t="shared" si="34"/>
        <v>88113.300000000017</v>
      </c>
      <c r="IJ15" s="17">
        <f t="shared" si="35"/>
        <v>46.744629820906503</v>
      </c>
      <c r="IK15" s="16">
        <v>0</v>
      </c>
      <c r="IL15" s="16">
        <v>0</v>
      </c>
      <c r="IM15" s="16">
        <v>0</v>
      </c>
      <c r="IN15" s="16">
        <v>13.2</v>
      </c>
      <c r="IO15" s="16">
        <v>0</v>
      </c>
      <c r="IP15" s="16">
        <f t="shared" si="36"/>
        <v>0</v>
      </c>
      <c r="IQ15" s="16">
        <v>0</v>
      </c>
      <c r="IR15" s="16">
        <v>0</v>
      </c>
      <c r="IS15" s="16">
        <v>0</v>
      </c>
      <c r="IT15" s="16">
        <v>0</v>
      </c>
      <c r="IU15" s="16">
        <v>0</v>
      </c>
      <c r="IV15" s="16">
        <v>0</v>
      </c>
      <c r="IW15" s="16">
        <v>0</v>
      </c>
      <c r="IX15" s="16">
        <v>0</v>
      </c>
      <c r="IY15" s="16">
        <v>0</v>
      </c>
      <c r="IZ15" s="17">
        <f t="shared" si="37"/>
        <v>13.2</v>
      </c>
      <c r="JA15" s="17">
        <f t="shared" si="37"/>
        <v>0</v>
      </c>
      <c r="JB15" s="17">
        <f t="shared" si="38"/>
        <v>0</v>
      </c>
      <c r="JC15" s="18">
        <f t="shared" si="2"/>
        <v>329338.00000000006</v>
      </c>
      <c r="JD15" s="18">
        <f t="shared" si="2"/>
        <v>153121.20000000001</v>
      </c>
      <c r="JE15" s="18">
        <f t="shared" si="39"/>
        <v>46.493632681318275</v>
      </c>
    </row>
    <row r="16" spans="1:265" s="12" customFormat="1" ht="23.25" customHeight="1">
      <c r="A16" s="15" t="s">
        <v>105</v>
      </c>
      <c r="B16" s="16">
        <v>0</v>
      </c>
      <c r="C16" s="16">
        <v>0</v>
      </c>
      <c r="D16" s="16">
        <v>0</v>
      </c>
      <c r="E16" s="16">
        <v>20628.599999999999</v>
      </c>
      <c r="F16" s="16">
        <v>12033.7</v>
      </c>
      <c r="G16" s="16">
        <f t="shared" si="4"/>
        <v>58.335030006883656</v>
      </c>
      <c r="H16" s="17">
        <f t="shared" si="0"/>
        <v>20628.599999999999</v>
      </c>
      <c r="I16" s="17">
        <f t="shared" si="1"/>
        <v>12033.7</v>
      </c>
      <c r="J16" s="17">
        <f t="shared" si="5"/>
        <v>58.335030006883656</v>
      </c>
      <c r="K16" s="16">
        <v>12705.4</v>
      </c>
      <c r="L16" s="16">
        <v>0</v>
      </c>
      <c r="M16" s="16">
        <f t="shared" si="6"/>
        <v>0</v>
      </c>
      <c r="N16" s="16">
        <v>6844.4</v>
      </c>
      <c r="O16" s="16">
        <v>0</v>
      </c>
      <c r="P16" s="16">
        <f t="shared" si="7"/>
        <v>0</v>
      </c>
      <c r="Q16" s="16"/>
      <c r="R16" s="16"/>
      <c r="S16" s="16">
        <v>0</v>
      </c>
      <c r="T16" s="16">
        <v>30386.1</v>
      </c>
      <c r="U16" s="16">
        <v>12028.1</v>
      </c>
      <c r="V16" s="16">
        <f t="shared" si="8"/>
        <v>39.584217783789299</v>
      </c>
      <c r="W16" s="16">
        <v>3788.7</v>
      </c>
      <c r="X16" s="16">
        <v>835</v>
      </c>
      <c r="Y16" s="16">
        <f t="shared" si="9"/>
        <v>22.039221896692798</v>
      </c>
      <c r="Z16" s="16">
        <v>0</v>
      </c>
      <c r="AA16" s="16">
        <v>0</v>
      </c>
      <c r="AB16" s="16">
        <v>0</v>
      </c>
      <c r="AC16" s="16">
        <v>424.9</v>
      </c>
      <c r="AD16" s="16">
        <v>0</v>
      </c>
      <c r="AE16" s="16">
        <f t="shared" si="10"/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39150</v>
      </c>
      <c r="AM16" s="16">
        <v>0</v>
      </c>
      <c r="AN16" s="16">
        <v>0</v>
      </c>
      <c r="AO16" s="16">
        <v>1725.5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0</v>
      </c>
      <c r="CK16" s="16">
        <v>0</v>
      </c>
      <c r="CL16" s="16">
        <v>0</v>
      </c>
      <c r="CM16" s="16">
        <v>0</v>
      </c>
      <c r="CN16" s="16">
        <v>0</v>
      </c>
      <c r="CO16" s="16">
        <v>0</v>
      </c>
      <c r="CP16" s="16">
        <v>0</v>
      </c>
      <c r="CQ16" s="16">
        <v>0</v>
      </c>
      <c r="CR16" s="16">
        <v>0</v>
      </c>
      <c r="CS16" s="16">
        <v>0</v>
      </c>
      <c r="CT16" s="16">
        <v>0</v>
      </c>
      <c r="CU16" s="16">
        <v>0</v>
      </c>
      <c r="CV16" s="16">
        <v>0</v>
      </c>
      <c r="CW16" s="16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16">
        <v>0</v>
      </c>
      <c r="DH16" s="16">
        <v>0</v>
      </c>
      <c r="DI16" s="16">
        <v>0</v>
      </c>
      <c r="DJ16" s="16">
        <v>0</v>
      </c>
      <c r="DK16" s="16">
        <v>0</v>
      </c>
      <c r="DL16" s="16">
        <v>7038.5</v>
      </c>
      <c r="DM16" s="16">
        <v>5936.7999999999993</v>
      </c>
      <c r="DN16" s="16">
        <f t="shared" si="11"/>
        <v>84.347517226681816</v>
      </c>
      <c r="DO16" s="16">
        <v>0</v>
      </c>
      <c r="DP16" s="16">
        <v>0</v>
      </c>
      <c r="DQ16" s="16">
        <v>0</v>
      </c>
      <c r="DR16" s="16">
        <v>13.6</v>
      </c>
      <c r="DS16" s="16">
        <v>9.5</v>
      </c>
      <c r="DT16" s="16">
        <f t="shared" si="12"/>
        <v>69.852941176470594</v>
      </c>
      <c r="DU16" s="16">
        <v>431.9</v>
      </c>
      <c r="DV16" s="16">
        <v>0</v>
      </c>
      <c r="DW16" s="16">
        <v>0</v>
      </c>
      <c r="DX16" s="16">
        <v>0</v>
      </c>
      <c r="DY16" s="16">
        <v>0</v>
      </c>
      <c r="DZ16" s="16">
        <v>0</v>
      </c>
      <c r="EA16" s="16">
        <v>1294.4000000000001</v>
      </c>
      <c r="EB16" s="16">
        <v>0</v>
      </c>
      <c r="EC16" s="16">
        <f t="shared" si="13"/>
        <v>0</v>
      </c>
      <c r="ED16" s="16">
        <v>0</v>
      </c>
      <c r="EE16" s="16">
        <v>0</v>
      </c>
      <c r="EF16" s="16">
        <v>0</v>
      </c>
      <c r="EG16" s="16">
        <v>0</v>
      </c>
      <c r="EH16" s="16">
        <v>0</v>
      </c>
      <c r="EI16" s="16">
        <v>0</v>
      </c>
      <c r="EJ16" s="16">
        <v>0</v>
      </c>
      <c r="EK16" s="16">
        <v>0</v>
      </c>
      <c r="EL16" s="16">
        <v>0</v>
      </c>
      <c r="EM16" s="16">
        <v>972.2</v>
      </c>
      <c r="EN16" s="16">
        <v>0</v>
      </c>
      <c r="EO16" s="16">
        <f t="shared" si="14"/>
        <v>0</v>
      </c>
      <c r="EP16" s="16">
        <v>0</v>
      </c>
      <c r="EQ16" s="16">
        <v>0</v>
      </c>
      <c r="ER16" s="16">
        <v>0</v>
      </c>
      <c r="ES16" s="16">
        <v>0</v>
      </c>
      <c r="ET16" s="16">
        <v>0</v>
      </c>
      <c r="EU16" s="16">
        <v>0</v>
      </c>
      <c r="EV16" s="16">
        <v>0</v>
      </c>
      <c r="EW16" s="16">
        <v>0</v>
      </c>
      <c r="EX16" s="16">
        <v>0</v>
      </c>
      <c r="EY16" s="16">
        <v>0</v>
      </c>
      <c r="EZ16" s="16">
        <v>0</v>
      </c>
      <c r="FA16" s="16">
        <v>0</v>
      </c>
      <c r="FB16" s="16">
        <v>0</v>
      </c>
      <c r="FC16" s="16">
        <v>0</v>
      </c>
      <c r="FD16" s="16">
        <v>0</v>
      </c>
      <c r="FE16" s="16">
        <v>0</v>
      </c>
      <c r="FF16" s="16">
        <v>0</v>
      </c>
      <c r="FG16" s="16">
        <v>0</v>
      </c>
      <c r="FH16" s="16">
        <v>0</v>
      </c>
      <c r="FI16" s="16">
        <v>0</v>
      </c>
      <c r="FJ16" s="16">
        <v>0</v>
      </c>
      <c r="FK16" s="16">
        <v>300</v>
      </c>
      <c r="FL16" s="16">
        <v>250</v>
      </c>
      <c r="FM16" s="16">
        <f t="shared" si="15"/>
        <v>83.333333333333343</v>
      </c>
      <c r="FN16" s="16">
        <v>0</v>
      </c>
      <c r="FO16" s="16">
        <v>0</v>
      </c>
      <c r="FP16" s="16">
        <v>0</v>
      </c>
      <c r="FQ16" s="16">
        <v>0</v>
      </c>
      <c r="FR16" s="16">
        <v>0</v>
      </c>
      <c r="FS16" s="16">
        <v>0</v>
      </c>
      <c r="FT16" s="16">
        <v>3127.1</v>
      </c>
      <c r="FU16" s="16">
        <v>0</v>
      </c>
      <c r="FV16" s="16">
        <v>0</v>
      </c>
      <c r="FW16" s="17">
        <f t="shared" si="16"/>
        <v>108202.7</v>
      </c>
      <c r="FX16" s="17">
        <f t="shared" si="16"/>
        <v>19059.400000000001</v>
      </c>
      <c r="FY16" s="17">
        <f t="shared" si="17"/>
        <v>17.614532724229619</v>
      </c>
      <c r="FZ16" s="16">
        <v>8067.8</v>
      </c>
      <c r="GA16" s="16">
        <v>3442</v>
      </c>
      <c r="GB16" s="16">
        <f t="shared" si="18"/>
        <v>42.663427452341409</v>
      </c>
      <c r="GC16" s="16">
        <v>1158.8</v>
      </c>
      <c r="GD16" s="16">
        <v>519.9</v>
      </c>
      <c r="GE16" s="16">
        <f t="shared" si="19"/>
        <v>44.865377977217811</v>
      </c>
      <c r="GF16" s="16">
        <v>986.4</v>
      </c>
      <c r="GG16" s="16">
        <v>401.2</v>
      </c>
      <c r="GH16" s="16">
        <f t="shared" si="20"/>
        <v>40.673154906731554</v>
      </c>
      <c r="GI16" s="16">
        <v>2.9</v>
      </c>
      <c r="GJ16" s="16">
        <v>0</v>
      </c>
      <c r="GK16" s="16">
        <f t="shared" si="21"/>
        <v>0</v>
      </c>
      <c r="GL16" s="16">
        <v>803.1</v>
      </c>
      <c r="GM16" s="16">
        <v>357.4</v>
      </c>
      <c r="GN16" s="16">
        <f t="shared" si="22"/>
        <v>44.502552608641508</v>
      </c>
      <c r="GO16" s="16">
        <v>2785.9</v>
      </c>
      <c r="GP16" s="16">
        <v>2785.8</v>
      </c>
      <c r="GQ16" s="16">
        <f t="shared" si="23"/>
        <v>99.996410495710535</v>
      </c>
      <c r="GR16" s="16">
        <v>5968.3</v>
      </c>
      <c r="GS16" s="16">
        <v>0</v>
      </c>
      <c r="GT16" s="16">
        <f t="shared" si="40"/>
        <v>0</v>
      </c>
      <c r="GU16" s="16">
        <v>82.2</v>
      </c>
      <c r="GV16" s="16">
        <v>80.099999999999994</v>
      </c>
      <c r="GW16" s="16">
        <f t="shared" si="24"/>
        <v>97.445255474452537</v>
      </c>
      <c r="GX16" s="16">
        <v>66499.8</v>
      </c>
      <c r="GY16" s="16">
        <v>35785.699999999997</v>
      </c>
      <c r="GZ16" s="16">
        <f t="shared" si="25"/>
        <v>53.813244551111424</v>
      </c>
      <c r="HA16" s="16">
        <v>196484.9</v>
      </c>
      <c r="HB16" s="16">
        <v>114231.3</v>
      </c>
      <c r="HC16" s="16">
        <f t="shared" si="26"/>
        <v>58.137444658597182</v>
      </c>
      <c r="HD16" s="16">
        <v>1037.7</v>
      </c>
      <c r="HE16" s="16">
        <v>550</v>
      </c>
      <c r="HF16" s="16">
        <f t="shared" si="27"/>
        <v>53.001830972342681</v>
      </c>
      <c r="HG16" s="16">
        <v>0.1</v>
      </c>
      <c r="HH16" s="16">
        <v>0</v>
      </c>
      <c r="HI16" s="16">
        <f t="shared" si="28"/>
        <v>0</v>
      </c>
      <c r="HJ16" s="16">
        <v>590.6</v>
      </c>
      <c r="HK16" s="16">
        <v>299.2</v>
      </c>
      <c r="HL16" s="16">
        <f t="shared" si="29"/>
        <v>50.660345411445981</v>
      </c>
      <c r="HM16" s="16">
        <v>26486.9</v>
      </c>
      <c r="HN16" s="16">
        <v>17298.400000000001</v>
      </c>
      <c r="HO16" s="16">
        <f t="shared" si="30"/>
        <v>65.309266090029411</v>
      </c>
      <c r="HP16" s="16">
        <v>522</v>
      </c>
      <c r="HQ16" s="16">
        <v>0</v>
      </c>
      <c r="HR16" s="16">
        <f>SUM(HQ16/HP16*100)</f>
        <v>0</v>
      </c>
      <c r="HS16" s="16">
        <v>52.8</v>
      </c>
      <c r="HT16" s="16">
        <v>20.8</v>
      </c>
      <c r="HU16" s="16">
        <f t="shared" si="31"/>
        <v>39.393939393939398</v>
      </c>
      <c r="HV16" s="16">
        <v>15.2</v>
      </c>
      <c r="HW16" s="16">
        <v>3.7</v>
      </c>
      <c r="HX16" s="16">
        <f t="shared" si="32"/>
        <v>24.342105263157897</v>
      </c>
      <c r="HY16" s="16">
        <v>300</v>
      </c>
      <c r="HZ16" s="16">
        <v>0</v>
      </c>
      <c r="IA16" s="16">
        <f t="shared" si="41"/>
        <v>0</v>
      </c>
      <c r="IB16" s="16">
        <v>1610</v>
      </c>
      <c r="IC16" s="16">
        <v>682.9</v>
      </c>
      <c r="ID16" s="16">
        <f t="shared" si="33"/>
        <v>42.41614906832298</v>
      </c>
      <c r="IE16" s="16">
        <v>0</v>
      </c>
      <c r="IF16" s="16">
        <v>0</v>
      </c>
      <c r="IG16" s="16">
        <v>0</v>
      </c>
      <c r="IH16" s="17">
        <f t="shared" si="34"/>
        <v>313455.39999999997</v>
      </c>
      <c r="II16" s="17">
        <f t="shared" si="34"/>
        <v>176458.4</v>
      </c>
      <c r="IJ16" s="17">
        <f t="shared" si="35"/>
        <v>56.294579707352312</v>
      </c>
      <c r="IK16" s="16">
        <v>0</v>
      </c>
      <c r="IL16" s="16">
        <v>0</v>
      </c>
      <c r="IM16" s="16">
        <v>0</v>
      </c>
      <c r="IN16" s="16">
        <v>0</v>
      </c>
      <c r="IO16" s="16">
        <v>0</v>
      </c>
      <c r="IP16" s="16">
        <v>0</v>
      </c>
      <c r="IQ16" s="16">
        <v>0</v>
      </c>
      <c r="IR16" s="16">
        <v>0</v>
      </c>
      <c r="IS16" s="16">
        <v>0</v>
      </c>
      <c r="IT16" s="16">
        <v>9000</v>
      </c>
      <c r="IU16" s="16">
        <v>0</v>
      </c>
      <c r="IV16" s="16">
        <v>0</v>
      </c>
      <c r="IW16" s="16">
        <v>0</v>
      </c>
      <c r="IX16" s="16">
        <v>0</v>
      </c>
      <c r="IY16" s="16">
        <v>0</v>
      </c>
      <c r="IZ16" s="17">
        <f t="shared" si="37"/>
        <v>9000</v>
      </c>
      <c r="JA16" s="17">
        <f t="shared" si="37"/>
        <v>0</v>
      </c>
      <c r="JB16" s="17">
        <v>0</v>
      </c>
      <c r="JC16" s="18">
        <f t="shared" si="2"/>
        <v>451286.69999999995</v>
      </c>
      <c r="JD16" s="18">
        <f t="shared" si="2"/>
        <v>207551.5</v>
      </c>
      <c r="JE16" s="18">
        <f t="shared" si="39"/>
        <v>45.991051808085643</v>
      </c>
    </row>
    <row r="17" spans="1:265" s="12" customFormat="1" ht="23.25" customHeight="1">
      <c r="A17" s="15" t="s">
        <v>106</v>
      </c>
      <c r="B17" s="16">
        <v>0</v>
      </c>
      <c r="C17" s="16">
        <v>0</v>
      </c>
      <c r="D17" s="16">
        <v>0</v>
      </c>
      <c r="E17" s="16">
        <v>6600.1</v>
      </c>
      <c r="F17" s="16">
        <v>3850</v>
      </c>
      <c r="G17" s="16">
        <f t="shared" si="4"/>
        <v>58.33244950834078</v>
      </c>
      <c r="H17" s="17">
        <f t="shared" si="0"/>
        <v>6600.1</v>
      </c>
      <c r="I17" s="17">
        <f t="shared" si="1"/>
        <v>3850</v>
      </c>
      <c r="J17" s="17">
        <f t="shared" si="5"/>
        <v>58.33244950834078</v>
      </c>
      <c r="K17" s="16">
        <v>4037.8</v>
      </c>
      <c r="L17" s="16">
        <v>566.1</v>
      </c>
      <c r="M17" s="16">
        <f t="shared" si="6"/>
        <v>14.020010897023131</v>
      </c>
      <c r="N17" s="16">
        <v>0</v>
      </c>
      <c r="O17" s="16">
        <v>0</v>
      </c>
      <c r="P17" s="16">
        <v>0</v>
      </c>
      <c r="Q17" s="16"/>
      <c r="R17" s="16"/>
      <c r="S17" s="16">
        <v>0</v>
      </c>
      <c r="T17" s="16">
        <v>11677.1</v>
      </c>
      <c r="U17" s="16">
        <v>2715.5</v>
      </c>
      <c r="V17" s="16">
        <f t="shared" si="8"/>
        <v>23.254917744988052</v>
      </c>
      <c r="W17" s="16">
        <v>1615.8</v>
      </c>
      <c r="X17" s="16">
        <v>636.4</v>
      </c>
      <c r="Y17" s="16">
        <f t="shared" si="9"/>
        <v>39.386062631513802</v>
      </c>
      <c r="Z17" s="16">
        <v>0</v>
      </c>
      <c r="AA17" s="16">
        <v>0</v>
      </c>
      <c r="AB17" s="16">
        <v>0</v>
      </c>
      <c r="AC17" s="16">
        <v>929.5</v>
      </c>
      <c r="AD17" s="16">
        <v>0</v>
      </c>
      <c r="AE17" s="16">
        <f t="shared" si="10"/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987.3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v>0</v>
      </c>
      <c r="BL17" s="16">
        <v>0</v>
      </c>
      <c r="BM17" s="16">
        <v>0</v>
      </c>
      <c r="BN17" s="16">
        <v>0</v>
      </c>
      <c r="BO17" s="16">
        <v>0</v>
      </c>
      <c r="BP17" s="16">
        <v>0</v>
      </c>
      <c r="BQ17" s="16">
        <v>0</v>
      </c>
      <c r="BR17" s="16">
        <v>0</v>
      </c>
      <c r="BS17" s="16">
        <v>0</v>
      </c>
      <c r="BT17" s="16">
        <v>0</v>
      </c>
      <c r="BU17" s="16">
        <v>0</v>
      </c>
      <c r="BV17" s="16">
        <v>0</v>
      </c>
      <c r="BW17" s="16">
        <v>0</v>
      </c>
      <c r="BX17" s="16">
        <v>0</v>
      </c>
      <c r="BY17" s="16">
        <v>0</v>
      </c>
      <c r="BZ17" s="16">
        <v>0</v>
      </c>
      <c r="CA17" s="16">
        <v>0</v>
      </c>
      <c r="CB17" s="16">
        <v>0</v>
      </c>
      <c r="CC17" s="16">
        <v>0</v>
      </c>
      <c r="CD17" s="16">
        <v>0</v>
      </c>
      <c r="CE17" s="16">
        <v>0</v>
      </c>
      <c r="CF17" s="16">
        <v>0</v>
      </c>
      <c r="CG17" s="16">
        <v>0</v>
      </c>
      <c r="CH17" s="16">
        <v>8500</v>
      </c>
      <c r="CI17" s="16">
        <v>0</v>
      </c>
      <c r="CJ17" s="16">
        <v>0</v>
      </c>
      <c r="CK17" s="16">
        <v>0</v>
      </c>
      <c r="CL17" s="16">
        <v>0</v>
      </c>
      <c r="CM17" s="16">
        <v>0</v>
      </c>
      <c r="CN17" s="16">
        <v>0</v>
      </c>
      <c r="CO17" s="16">
        <v>0</v>
      </c>
      <c r="CP17" s="16">
        <v>0</v>
      </c>
      <c r="CQ17" s="16">
        <v>0</v>
      </c>
      <c r="CR17" s="16">
        <v>0</v>
      </c>
      <c r="CS17" s="16">
        <v>0</v>
      </c>
      <c r="CT17" s="16">
        <v>0</v>
      </c>
      <c r="CU17" s="16">
        <v>0</v>
      </c>
      <c r="CV17" s="16">
        <v>0</v>
      </c>
      <c r="CW17" s="16">
        <v>0</v>
      </c>
      <c r="CX17" s="16">
        <v>0</v>
      </c>
      <c r="CY17" s="16">
        <v>0</v>
      </c>
      <c r="CZ17" s="16">
        <v>0</v>
      </c>
      <c r="DA17" s="16">
        <v>0</v>
      </c>
      <c r="DB17" s="16">
        <v>0</v>
      </c>
      <c r="DC17" s="16">
        <v>0</v>
      </c>
      <c r="DD17" s="16">
        <v>0</v>
      </c>
      <c r="DE17" s="16">
        <v>0</v>
      </c>
      <c r="DF17" s="16">
        <v>0</v>
      </c>
      <c r="DG17" s="16">
        <v>0</v>
      </c>
      <c r="DH17" s="16">
        <v>0</v>
      </c>
      <c r="DI17" s="16">
        <v>0</v>
      </c>
      <c r="DJ17" s="16">
        <v>0</v>
      </c>
      <c r="DK17" s="16">
        <v>0</v>
      </c>
      <c r="DL17" s="16">
        <v>4268</v>
      </c>
      <c r="DM17" s="16">
        <v>3063.3</v>
      </c>
      <c r="DN17" s="16">
        <f t="shared" si="11"/>
        <v>71.773664479850055</v>
      </c>
      <c r="DO17" s="16">
        <v>0</v>
      </c>
      <c r="DP17" s="16">
        <v>0</v>
      </c>
      <c r="DQ17" s="16">
        <v>0</v>
      </c>
      <c r="DR17" s="16">
        <v>5.3</v>
      </c>
      <c r="DS17" s="16">
        <v>5.3000000000000007</v>
      </c>
      <c r="DT17" s="16">
        <f t="shared" si="12"/>
        <v>100.00000000000003</v>
      </c>
      <c r="DU17" s="16">
        <v>0</v>
      </c>
      <c r="DV17" s="16">
        <v>0</v>
      </c>
      <c r="DW17" s="16">
        <v>0</v>
      </c>
      <c r="DX17" s="16">
        <v>0</v>
      </c>
      <c r="DY17" s="16">
        <v>0</v>
      </c>
      <c r="DZ17" s="16">
        <v>0</v>
      </c>
      <c r="EA17" s="16">
        <v>990.7</v>
      </c>
      <c r="EB17" s="16">
        <v>0</v>
      </c>
      <c r="EC17" s="16">
        <f t="shared" si="13"/>
        <v>0</v>
      </c>
      <c r="ED17" s="16">
        <v>0</v>
      </c>
      <c r="EE17" s="16">
        <v>0</v>
      </c>
      <c r="EF17" s="16">
        <v>0</v>
      </c>
      <c r="EG17" s="16">
        <v>0</v>
      </c>
      <c r="EH17" s="16">
        <v>0</v>
      </c>
      <c r="EI17" s="16">
        <v>0</v>
      </c>
      <c r="EJ17" s="16">
        <v>0</v>
      </c>
      <c r="EK17" s="16">
        <v>0</v>
      </c>
      <c r="EL17" s="16">
        <v>0</v>
      </c>
      <c r="EM17" s="16">
        <v>972.2</v>
      </c>
      <c r="EN17" s="16">
        <v>0</v>
      </c>
      <c r="EO17" s="16">
        <f t="shared" si="14"/>
        <v>0</v>
      </c>
      <c r="EP17" s="16">
        <v>0</v>
      </c>
      <c r="EQ17" s="16">
        <v>0</v>
      </c>
      <c r="ER17" s="16">
        <v>0</v>
      </c>
      <c r="ES17" s="16">
        <v>0</v>
      </c>
      <c r="ET17" s="16">
        <v>0</v>
      </c>
      <c r="EU17" s="16">
        <v>0</v>
      </c>
      <c r="EV17" s="16">
        <v>0</v>
      </c>
      <c r="EW17" s="16">
        <v>0</v>
      </c>
      <c r="EX17" s="16">
        <v>0</v>
      </c>
      <c r="EY17" s="16">
        <v>0</v>
      </c>
      <c r="EZ17" s="16">
        <v>0</v>
      </c>
      <c r="FA17" s="16">
        <v>0</v>
      </c>
      <c r="FB17" s="16">
        <v>0</v>
      </c>
      <c r="FC17" s="16">
        <v>0</v>
      </c>
      <c r="FD17" s="16">
        <v>0</v>
      </c>
      <c r="FE17" s="16">
        <v>0</v>
      </c>
      <c r="FF17" s="16">
        <v>0</v>
      </c>
      <c r="FG17" s="16">
        <v>0</v>
      </c>
      <c r="FH17" s="16">
        <v>0</v>
      </c>
      <c r="FI17" s="16">
        <v>0</v>
      </c>
      <c r="FJ17" s="16">
        <v>0</v>
      </c>
      <c r="FK17" s="16">
        <v>375</v>
      </c>
      <c r="FL17" s="16">
        <v>375</v>
      </c>
      <c r="FM17" s="16">
        <f t="shared" si="15"/>
        <v>100</v>
      </c>
      <c r="FN17" s="16">
        <v>0</v>
      </c>
      <c r="FO17" s="16">
        <v>0</v>
      </c>
      <c r="FP17" s="16">
        <v>0</v>
      </c>
      <c r="FQ17" s="16">
        <v>0</v>
      </c>
      <c r="FR17" s="16">
        <v>0</v>
      </c>
      <c r="FS17" s="16">
        <v>0</v>
      </c>
      <c r="FT17" s="16">
        <v>0</v>
      </c>
      <c r="FU17" s="16">
        <v>0</v>
      </c>
      <c r="FV17" s="16">
        <v>0</v>
      </c>
      <c r="FW17" s="17">
        <f t="shared" si="16"/>
        <v>34358.699999999997</v>
      </c>
      <c r="FX17" s="17">
        <f t="shared" si="16"/>
        <v>7361.6</v>
      </c>
      <c r="FY17" s="17">
        <f t="shared" si="17"/>
        <v>21.425723324805656</v>
      </c>
      <c r="FZ17" s="16">
        <v>2646.7</v>
      </c>
      <c r="GA17" s="16">
        <v>1281.0999999999999</v>
      </c>
      <c r="GB17" s="16">
        <f t="shared" si="18"/>
        <v>48.403672497827479</v>
      </c>
      <c r="GC17" s="16">
        <v>895</v>
      </c>
      <c r="GD17" s="16">
        <v>354.4</v>
      </c>
      <c r="GE17" s="16">
        <f t="shared" si="19"/>
        <v>39.597765363128488</v>
      </c>
      <c r="GF17" s="16">
        <v>257.7</v>
      </c>
      <c r="GG17" s="16">
        <v>38.4</v>
      </c>
      <c r="GH17" s="16">
        <f t="shared" si="20"/>
        <v>14.90104772991851</v>
      </c>
      <c r="GI17" s="16">
        <v>0.7</v>
      </c>
      <c r="GJ17" s="16">
        <v>0</v>
      </c>
      <c r="GK17" s="16">
        <f t="shared" si="21"/>
        <v>0</v>
      </c>
      <c r="GL17" s="16">
        <v>295.2</v>
      </c>
      <c r="GM17" s="16">
        <v>110.8</v>
      </c>
      <c r="GN17" s="16">
        <f t="shared" si="22"/>
        <v>37.53387533875339</v>
      </c>
      <c r="GO17" s="16">
        <v>1857.2</v>
      </c>
      <c r="GP17" s="16">
        <v>0</v>
      </c>
      <c r="GQ17" s="16">
        <f t="shared" si="23"/>
        <v>0</v>
      </c>
      <c r="GR17" s="16">
        <v>0</v>
      </c>
      <c r="GS17" s="16">
        <v>0</v>
      </c>
      <c r="GT17" s="16">
        <v>0</v>
      </c>
      <c r="GU17" s="16">
        <v>49.3</v>
      </c>
      <c r="GV17" s="16">
        <v>47.4</v>
      </c>
      <c r="GW17" s="16">
        <f t="shared" si="24"/>
        <v>96.146044624746452</v>
      </c>
      <c r="GX17" s="16">
        <v>11828.8</v>
      </c>
      <c r="GY17" s="16">
        <v>6216.9</v>
      </c>
      <c r="GZ17" s="16">
        <f t="shared" si="25"/>
        <v>52.557317732990668</v>
      </c>
      <c r="HA17" s="16">
        <v>63055.7</v>
      </c>
      <c r="HB17" s="16">
        <v>35082.300000000003</v>
      </c>
      <c r="HC17" s="16">
        <f t="shared" si="26"/>
        <v>55.637000302906806</v>
      </c>
      <c r="HD17" s="16">
        <v>891.8</v>
      </c>
      <c r="HE17" s="16">
        <v>445.9</v>
      </c>
      <c r="HF17" s="16">
        <f t="shared" si="27"/>
        <v>50</v>
      </c>
      <c r="HG17" s="16">
        <v>0.2</v>
      </c>
      <c r="HH17" s="16">
        <v>0</v>
      </c>
      <c r="HI17" s="16">
        <f t="shared" si="28"/>
        <v>0</v>
      </c>
      <c r="HJ17" s="16">
        <v>295.2</v>
      </c>
      <c r="HK17" s="16">
        <v>123.2</v>
      </c>
      <c r="HL17" s="16">
        <f t="shared" si="29"/>
        <v>41.734417344173444</v>
      </c>
      <c r="HM17" s="16">
        <v>10199.9</v>
      </c>
      <c r="HN17" s="16">
        <v>5950</v>
      </c>
      <c r="HO17" s="16">
        <f t="shared" si="30"/>
        <v>58.333905234365048</v>
      </c>
      <c r="HP17" s="16">
        <v>0</v>
      </c>
      <c r="HQ17" s="16">
        <v>0</v>
      </c>
      <c r="HR17" s="16">
        <v>0</v>
      </c>
      <c r="HS17" s="16">
        <v>52.8</v>
      </c>
      <c r="HT17" s="16">
        <v>21.5</v>
      </c>
      <c r="HU17" s="16">
        <f t="shared" si="31"/>
        <v>40.719696969696969</v>
      </c>
      <c r="HV17" s="16">
        <v>10.4</v>
      </c>
      <c r="HW17" s="16">
        <v>0</v>
      </c>
      <c r="HX17" s="16">
        <f t="shared" si="32"/>
        <v>0</v>
      </c>
      <c r="HY17" s="16">
        <v>0</v>
      </c>
      <c r="HZ17" s="16">
        <v>0</v>
      </c>
      <c r="IA17" s="16">
        <v>0</v>
      </c>
      <c r="IB17" s="16">
        <v>939</v>
      </c>
      <c r="IC17" s="16">
        <v>419.4</v>
      </c>
      <c r="ID17" s="16">
        <f t="shared" si="33"/>
        <v>44.664536741214057</v>
      </c>
      <c r="IE17" s="16">
        <v>0</v>
      </c>
      <c r="IF17" s="16">
        <v>0</v>
      </c>
      <c r="IG17" s="16">
        <v>0</v>
      </c>
      <c r="IH17" s="17">
        <f t="shared" si="34"/>
        <v>93275.599999999977</v>
      </c>
      <c r="II17" s="17">
        <f t="shared" si="34"/>
        <v>50091.3</v>
      </c>
      <c r="IJ17" s="17">
        <f t="shared" si="35"/>
        <v>53.702468812851393</v>
      </c>
      <c r="IK17" s="16">
        <v>10000</v>
      </c>
      <c r="IL17" s="16">
        <v>8793.2000000000007</v>
      </c>
      <c r="IM17" s="16">
        <f>SUM(IL17/IK17*100)</f>
        <v>87.932000000000016</v>
      </c>
      <c r="IN17" s="16">
        <v>0</v>
      </c>
      <c r="IO17" s="16">
        <v>0</v>
      </c>
      <c r="IP17" s="16">
        <v>0</v>
      </c>
      <c r="IQ17" s="16">
        <v>0</v>
      </c>
      <c r="IR17" s="16">
        <v>0</v>
      </c>
      <c r="IS17" s="16">
        <v>0</v>
      </c>
      <c r="IT17" s="16">
        <v>0</v>
      </c>
      <c r="IU17" s="16">
        <v>0</v>
      </c>
      <c r="IV17" s="16">
        <v>0</v>
      </c>
      <c r="IW17" s="16">
        <v>0</v>
      </c>
      <c r="IX17" s="16">
        <v>0</v>
      </c>
      <c r="IY17" s="16">
        <v>0</v>
      </c>
      <c r="IZ17" s="17">
        <f t="shared" si="37"/>
        <v>10000</v>
      </c>
      <c r="JA17" s="17">
        <f t="shared" si="37"/>
        <v>8793.2000000000007</v>
      </c>
      <c r="JB17" s="17">
        <f t="shared" si="38"/>
        <v>87.932000000000016</v>
      </c>
      <c r="JC17" s="18">
        <f t="shared" si="2"/>
        <v>144234.39999999997</v>
      </c>
      <c r="JD17" s="18">
        <f t="shared" si="2"/>
        <v>70096.100000000006</v>
      </c>
      <c r="JE17" s="18">
        <f t="shared" si="39"/>
        <v>48.598739274403343</v>
      </c>
    </row>
    <row r="18" spans="1:265" s="12" customFormat="1" ht="23.25" customHeight="1">
      <c r="A18" s="15" t="s">
        <v>107</v>
      </c>
      <c r="B18" s="16">
        <v>975.4</v>
      </c>
      <c r="C18" s="16">
        <v>569.1</v>
      </c>
      <c r="D18" s="16">
        <f t="shared" si="3"/>
        <v>58.345294238261225</v>
      </c>
      <c r="E18" s="16">
        <v>35784.6</v>
      </c>
      <c r="F18" s="16">
        <v>20874.7</v>
      </c>
      <c r="G18" s="16">
        <f t="shared" si="4"/>
        <v>58.334311407700525</v>
      </c>
      <c r="H18" s="17">
        <f t="shared" si="0"/>
        <v>36760</v>
      </c>
      <c r="I18" s="17">
        <f t="shared" si="1"/>
        <v>21443.8</v>
      </c>
      <c r="J18" s="17">
        <f t="shared" si="5"/>
        <v>58.334602829162129</v>
      </c>
      <c r="K18" s="16">
        <v>2978.1</v>
      </c>
      <c r="L18" s="16">
        <v>0</v>
      </c>
      <c r="M18" s="16">
        <f t="shared" si="6"/>
        <v>0</v>
      </c>
      <c r="N18" s="16">
        <v>10184.9</v>
      </c>
      <c r="O18" s="16">
        <v>0</v>
      </c>
      <c r="P18" s="16">
        <f t="shared" si="7"/>
        <v>0</v>
      </c>
      <c r="Q18" s="16"/>
      <c r="R18" s="16"/>
      <c r="S18" s="16">
        <v>0</v>
      </c>
      <c r="T18" s="16">
        <v>24789.1</v>
      </c>
      <c r="U18" s="16">
        <v>6448.4</v>
      </c>
      <c r="V18" s="16">
        <f t="shared" si="8"/>
        <v>26.013046056532911</v>
      </c>
      <c r="W18" s="16">
        <v>4413.5</v>
      </c>
      <c r="X18" s="16">
        <v>995.4</v>
      </c>
      <c r="Y18" s="16">
        <f t="shared" si="9"/>
        <v>22.553528945281524</v>
      </c>
      <c r="Z18" s="16">
        <v>0</v>
      </c>
      <c r="AA18" s="16">
        <v>0</v>
      </c>
      <c r="AB18" s="16">
        <v>0</v>
      </c>
      <c r="AC18" s="16">
        <v>1012.7</v>
      </c>
      <c r="AD18" s="16">
        <v>0</v>
      </c>
      <c r="AE18" s="16">
        <f t="shared" si="10"/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658.9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10000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</v>
      </c>
      <c r="BK18" s="16">
        <v>0</v>
      </c>
      <c r="BL18" s="16">
        <v>0</v>
      </c>
      <c r="BM18" s="16">
        <v>0</v>
      </c>
      <c r="BN18" s="16">
        <v>0</v>
      </c>
      <c r="BO18" s="16">
        <v>0</v>
      </c>
      <c r="BP18" s="16">
        <v>0</v>
      </c>
      <c r="BQ18" s="16">
        <v>0</v>
      </c>
      <c r="BR18" s="16">
        <v>0</v>
      </c>
      <c r="BS18" s="16">
        <v>14090.6</v>
      </c>
      <c r="BT18" s="16">
        <v>8933.4</v>
      </c>
      <c r="BU18" s="16">
        <f>SUM(BT18/BS18*100)</f>
        <v>63.399713284033318</v>
      </c>
      <c r="BV18" s="16">
        <v>0</v>
      </c>
      <c r="BW18" s="16">
        <v>0</v>
      </c>
      <c r="BX18" s="16">
        <v>0</v>
      </c>
      <c r="BY18" s="16">
        <v>0</v>
      </c>
      <c r="BZ18" s="16">
        <v>0</v>
      </c>
      <c r="CA18" s="16">
        <v>0</v>
      </c>
      <c r="CB18" s="16">
        <v>0</v>
      </c>
      <c r="CC18" s="16">
        <v>0</v>
      </c>
      <c r="CD18" s="16">
        <v>0</v>
      </c>
      <c r="CE18" s="16">
        <v>0</v>
      </c>
      <c r="CF18" s="16">
        <v>0</v>
      </c>
      <c r="CG18" s="16">
        <v>0</v>
      </c>
      <c r="CH18" s="16">
        <v>0</v>
      </c>
      <c r="CI18" s="16">
        <v>0</v>
      </c>
      <c r="CJ18" s="16">
        <v>0</v>
      </c>
      <c r="CK18" s="16">
        <v>0</v>
      </c>
      <c r="CL18" s="16">
        <v>0</v>
      </c>
      <c r="CM18" s="16">
        <v>0</v>
      </c>
      <c r="CN18" s="16">
        <v>0</v>
      </c>
      <c r="CO18" s="16">
        <v>0</v>
      </c>
      <c r="CP18" s="16">
        <v>0</v>
      </c>
      <c r="CQ18" s="16">
        <v>0</v>
      </c>
      <c r="CR18" s="16">
        <v>0</v>
      </c>
      <c r="CS18" s="16">
        <v>0</v>
      </c>
      <c r="CT18" s="16">
        <v>0</v>
      </c>
      <c r="CU18" s="16">
        <v>0</v>
      </c>
      <c r="CV18" s="16">
        <v>0</v>
      </c>
      <c r="CW18" s="16">
        <v>0</v>
      </c>
      <c r="CX18" s="16">
        <v>0</v>
      </c>
      <c r="CY18" s="16">
        <v>0</v>
      </c>
      <c r="CZ18" s="16">
        <v>0</v>
      </c>
      <c r="DA18" s="16">
        <v>0</v>
      </c>
      <c r="DB18" s="16">
        <v>0</v>
      </c>
      <c r="DC18" s="16">
        <v>0</v>
      </c>
      <c r="DD18" s="16">
        <v>0</v>
      </c>
      <c r="DE18" s="16">
        <v>0</v>
      </c>
      <c r="DF18" s="16">
        <v>0</v>
      </c>
      <c r="DG18" s="16">
        <v>0</v>
      </c>
      <c r="DH18" s="16">
        <v>0</v>
      </c>
      <c r="DI18" s="16">
        <v>0</v>
      </c>
      <c r="DJ18" s="16">
        <v>0</v>
      </c>
      <c r="DK18" s="16">
        <v>0</v>
      </c>
      <c r="DL18" s="16">
        <v>4155.6000000000004</v>
      </c>
      <c r="DM18" s="16">
        <v>3452.7000000000003</v>
      </c>
      <c r="DN18" s="16">
        <f t="shared" si="11"/>
        <v>83.085475021657516</v>
      </c>
      <c r="DO18" s="16">
        <v>0</v>
      </c>
      <c r="DP18" s="16">
        <v>0</v>
      </c>
      <c r="DQ18" s="16">
        <v>0</v>
      </c>
      <c r="DR18" s="16">
        <v>9.6</v>
      </c>
      <c r="DS18" s="16">
        <v>0</v>
      </c>
      <c r="DT18" s="16">
        <f t="shared" si="12"/>
        <v>0</v>
      </c>
      <c r="DU18" s="16">
        <v>0</v>
      </c>
      <c r="DV18" s="16">
        <v>0</v>
      </c>
      <c r="DW18" s="16">
        <v>0</v>
      </c>
      <c r="DX18" s="16">
        <v>0</v>
      </c>
      <c r="DY18" s="16">
        <v>0</v>
      </c>
      <c r="DZ18" s="16">
        <v>0</v>
      </c>
      <c r="EA18" s="16">
        <v>1631.9</v>
      </c>
      <c r="EB18" s="16">
        <v>0</v>
      </c>
      <c r="EC18" s="16">
        <f t="shared" si="13"/>
        <v>0</v>
      </c>
      <c r="ED18" s="16">
        <v>0</v>
      </c>
      <c r="EE18" s="16">
        <v>0</v>
      </c>
      <c r="EF18" s="16">
        <v>0</v>
      </c>
      <c r="EG18" s="16">
        <v>0</v>
      </c>
      <c r="EH18" s="16">
        <v>0</v>
      </c>
      <c r="EI18" s="16">
        <v>0</v>
      </c>
      <c r="EJ18" s="16">
        <v>0</v>
      </c>
      <c r="EK18" s="16">
        <v>0</v>
      </c>
      <c r="EL18" s="16">
        <v>0</v>
      </c>
      <c r="EM18" s="16">
        <v>972.3</v>
      </c>
      <c r="EN18" s="16">
        <v>0</v>
      </c>
      <c r="EO18" s="16">
        <f t="shared" si="14"/>
        <v>0</v>
      </c>
      <c r="EP18" s="16">
        <v>0</v>
      </c>
      <c r="EQ18" s="16">
        <v>0</v>
      </c>
      <c r="ER18" s="16">
        <v>0</v>
      </c>
      <c r="ES18" s="16">
        <v>0</v>
      </c>
      <c r="ET18" s="16">
        <v>0</v>
      </c>
      <c r="EU18" s="16">
        <v>0</v>
      </c>
      <c r="EV18" s="16">
        <v>0</v>
      </c>
      <c r="EW18" s="16">
        <v>0</v>
      </c>
      <c r="EX18" s="16">
        <v>0</v>
      </c>
      <c r="EY18" s="16">
        <v>0</v>
      </c>
      <c r="EZ18" s="16">
        <v>0</v>
      </c>
      <c r="FA18" s="16">
        <v>0</v>
      </c>
      <c r="FB18" s="16">
        <v>0</v>
      </c>
      <c r="FC18" s="16">
        <v>0</v>
      </c>
      <c r="FD18" s="16">
        <v>0</v>
      </c>
      <c r="FE18" s="16">
        <v>0</v>
      </c>
      <c r="FF18" s="16">
        <v>0</v>
      </c>
      <c r="FG18" s="16">
        <v>0</v>
      </c>
      <c r="FH18" s="16">
        <v>27.1</v>
      </c>
      <c r="FI18" s="16">
        <v>0</v>
      </c>
      <c r="FJ18" s="16">
        <f>SUM(FI18/FH18*100)</f>
        <v>0</v>
      </c>
      <c r="FK18" s="16">
        <v>225</v>
      </c>
      <c r="FL18" s="16">
        <v>225</v>
      </c>
      <c r="FM18" s="16">
        <f t="shared" si="15"/>
        <v>100</v>
      </c>
      <c r="FN18" s="16">
        <v>0</v>
      </c>
      <c r="FO18" s="16">
        <v>0</v>
      </c>
      <c r="FP18" s="16">
        <v>0</v>
      </c>
      <c r="FQ18" s="16">
        <v>0</v>
      </c>
      <c r="FR18" s="16">
        <v>0</v>
      </c>
      <c r="FS18" s="16">
        <v>0</v>
      </c>
      <c r="FT18" s="16">
        <v>0</v>
      </c>
      <c r="FU18" s="16">
        <v>0</v>
      </c>
      <c r="FV18" s="16">
        <v>0</v>
      </c>
      <c r="FW18" s="17">
        <f t="shared" si="16"/>
        <v>75149.300000000017</v>
      </c>
      <c r="FX18" s="17">
        <f t="shared" si="16"/>
        <v>20054.899999999998</v>
      </c>
      <c r="FY18" s="17">
        <f t="shared" si="17"/>
        <v>26.686742258410913</v>
      </c>
      <c r="FZ18" s="16">
        <v>6059.1</v>
      </c>
      <c r="GA18" s="16">
        <v>3104.3</v>
      </c>
      <c r="GB18" s="16">
        <f t="shared" si="18"/>
        <v>51.233681569870114</v>
      </c>
      <c r="GC18" s="16">
        <v>1045.9000000000001</v>
      </c>
      <c r="GD18" s="16">
        <v>412</v>
      </c>
      <c r="GE18" s="16">
        <f t="shared" si="19"/>
        <v>39.391911272588196</v>
      </c>
      <c r="GF18" s="16">
        <v>526.9</v>
      </c>
      <c r="GG18" s="16">
        <v>160</v>
      </c>
      <c r="GH18" s="16">
        <f t="shared" si="20"/>
        <v>30.366293414310121</v>
      </c>
      <c r="GI18" s="16">
        <v>1.9</v>
      </c>
      <c r="GJ18" s="16">
        <v>0</v>
      </c>
      <c r="GK18" s="16">
        <f t="shared" si="21"/>
        <v>0</v>
      </c>
      <c r="GL18" s="16">
        <v>803.1</v>
      </c>
      <c r="GM18" s="16">
        <v>355.5</v>
      </c>
      <c r="GN18" s="16">
        <f t="shared" si="22"/>
        <v>44.265969368696304</v>
      </c>
      <c r="GO18" s="16">
        <v>4643.1000000000004</v>
      </c>
      <c r="GP18" s="16">
        <v>928.6</v>
      </c>
      <c r="GQ18" s="16">
        <f t="shared" si="23"/>
        <v>19.999569253300596</v>
      </c>
      <c r="GR18" s="16">
        <v>0</v>
      </c>
      <c r="GS18" s="16">
        <v>0</v>
      </c>
      <c r="GT18" s="16">
        <v>0</v>
      </c>
      <c r="GU18" s="16">
        <v>207.7</v>
      </c>
      <c r="GV18" s="16">
        <v>160.19999999999999</v>
      </c>
      <c r="GW18" s="16">
        <f t="shared" si="24"/>
        <v>77.130476649013005</v>
      </c>
      <c r="GX18" s="16">
        <v>35612.5</v>
      </c>
      <c r="GY18" s="16">
        <v>20235.099999999999</v>
      </c>
      <c r="GZ18" s="16">
        <f t="shared" si="25"/>
        <v>56.820217620217619</v>
      </c>
      <c r="HA18" s="16">
        <v>146564.70000000001</v>
      </c>
      <c r="HB18" s="16">
        <v>80704.3</v>
      </c>
      <c r="HC18" s="16">
        <f t="shared" si="26"/>
        <v>55.063941044467043</v>
      </c>
      <c r="HD18" s="16">
        <v>958.9</v>
      </c>
      <c r="HE18" s="16">
        <v>447.5</v>
      </c>
      <c r="HF18" s="16">
        <f t="shared" si="27"/>
        <v>46.668057148816352</v>
      </c>
      <c r="HG18" s="16">
        <v>0.1</v>
      </c>
      <c r="HH18" s="16">
        <v>0.1</v>
      </c>
      <c r="HI18" s="16">
        <f t="shared" si="28"/>
        <v>100</v>
      </c>
      <c r="HJ18" s="16">
        <v>549.29999999999995</v>
      </c>
      <c r="HK18" s="16">
        <v>246.6</v>
      </c>
      <c r="HL18" s="16">
        <f t="shared" si="29"/>
        <v>44.893500819224471</v>
      </c>
      <c r="HM18" s="16">
        <v>18867.5</v>
      </c>
      <c r="HN18" s="16">
        <v>11006.1</v>
      </c>
      <c r="HO18" s="16">
        <f t="shared" si="30"/>
        <v>58.333642506956409</v>
      </c>
      <c r="HP18" s="16">
        <v>0</v>
      </c>
      <c r="HQ18" s="16">
        <v>0</v>
      </c>
      <c r="HR18" s="16">
        <v>0</v>
      </c>
      <c r="HS18" s="16">
        <v>52.8</v>
      </c>
      <c r="HT18" s="16">
        <v>18.3</v>
      </c>
      <c r="HU18" s="16">
        <f t="shared" si="31"/>
        <v>34.659090909090914</v>
      </c>
      <c r="HV18" s="16">
        <v>5.9</v>
      </c>
      <c r="HW18" s="16">
        <v>0</v>
      </c>
      <c r="HX18" s="16">
        <f t="shared" si="32"/>
        <v>0</v>
      </c>
      <c r="HY18" s="16">
        <v>600</v>
      </c>
      <c r="HZ18" s="16">
        <v>300</v>
      </c>
      <c r="IA18" s="16">
        <f t="shared" si="41"/>
        <v>50</v>
      </c>
      <c r="IB18" s="16">
        <v>1543</v>
      </c>
      <c r="IC18" s="16">
        <v>766</v>
      </c>
      <c r="ID18" s="16">
        <f t="shared" si="33"/>
        <v>49.643551523007126</v>
      </c>
      <c r="IE18" s="16">
        <v>0</v>
      </c>
      <c r="IF18" s="16">
        <v>0</v>
      </c>
      <c r="IG18" s="16">
        <v>0</v>
      </c>
      <c r="IH18" s="17">
        <f t="shared" si="34"/>
        <v>218042.4</v>
      </c>
      <c r="II18" s="17">
        <f t="shared" si="34"/>
        <v>118844.60000000002</v>
      </c>
      <c r="IJ18" s="17">
        <f t="shared" si="35"/>
        <v>54.505270534538255</v>
      </c>
      <c r="IK18" s="16">
        <v>0</v>
      </c>
      <c r="IL18" s="16">
        <v>0</v>
      </c>
      <c r="IM18" s="16">
        <v>0</v>
      </c>
      <c r="IN18" s="16">
        <v>34.200000000000003</v>
      </c>
      <c r="IO18" s="16">
        <v>1</v>
      </c>
      <c r="IP18" s="16">
        <f t="shared" si="36"/>
        <v>2.9239766081871341</v>
      </c>
      <c r="IQ18" s="16">
        <v>0</v>
      </c>
      <c r="IR18" s="16">
        <v>0</v>
      </c>
      <c r="IS18" s="16">
        <v>0</v>
      </c>
      <c r="IT18" s="16">
        <v>0</v>
      </c>
      <c r="IU18" s="16">
        <v>0</v>
      </c>
      <c r="IV18" s="16">
        <v>0</v>
      </c>
      <c r="IW18" s="16">
        <v>0</v>
      </c>
      <c r="IX18" s="16">
        <v>0</v>
      </c>
      <c r="IY18" s="16">
        <v>0</v>
      </c>
      <c r="IZ18" s="17">
        <f t="shared" si="37"/>
        <v>34.200000000000003</v>
      </c>
      <c r="JA18" s="17">
        <f t="shared" si="37"/>
        <v>1</v>
      </c>
      <c r="JB18" s="17">
        <f t="shared" si="38"/>
        <v>2.9239766081871341</v>
      </c>
      <c r="JC18" s="18">
        <f t="shared" si="2"/>
        <v>329985.90000000002</v>
      </c>
      <c r="JD18" s="18">
        <f t="shared" si="2"/>
        <v>160344.30000000002</v>
      </c>
      <c r="JE18" s="18">
        <f t="shared" si="39"/>
        <v>48.591257990114123</v>
      </c>
    </row>
    <row r="19" spans="1:265" s="12" customFormat="1" ht="23.25" customHeight="1">
      <c r="A19" s="15" t="s">
        <v>108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7">
        <f t="shared" si="0"/>
        <v>0</v>
      </c>
      <c r="I19" s="17">
        <f t="shared" si="1"/>
        <v>0</v>
      </c>
      <c r="J19" s="17">
        <v>0</v>
      </c>
      <c r="K19" s="16">
        <v>9464.6</v>
      </c>
      <c r="L19" s="16">
        <v>0</v>
      </c>
      <c r="M19" s="16">
        <f t="shared" si="6"/>
        <v>0</v>
      </c>
      <c r="N19" s="16">
        <v>8476.5</v>
      </c>
      <c r="O19" s="16">
        <v>0</v>
      </c>
      <c r="P19" s="16">
        <f t="shared" si="7"/>
        <v>0</v>
      </c>
      <c r="Q19" s="16"/>
      <c r="R19" s="16"/>
      <c r="S19" s="16">
        <v>0</v>
      </c>
      <c r="T19" s="16">
        <v>38838.5</v>
      </c>
      <c r="U19" s="16">
        <v>8962.9</v>
      </c>
      <c r="V19" s="16">
        <f t="shared" si="8"/>
        <v>23.07735880633907</v>
      </c>
      <c r="W19" s="16">
        <v>3649</v>
      </c>
      <c r="X19" s="16">
        <v>1671.4</v>
      </c>
      <c r="Y19" s="16">
        <f t="shared" si="9"/>
        <v>45.804329953411901</v>
      </c>
      <c r="Z19" s="16">
        <v>0</v>
      </c>
      <c r="AA19" s="16">
        <v>0</v>
      </c>
      <c r="AB19" s="16">
        <v>0</v>
      </c>
      <c r="AC19" s="16">
        <v>4130</v>
      </c>
      <c r="AD19" s="16">
        <v>0</v>
      </c>
      <c r="AE19" s="16">
        <f t="shared" si="10"/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2248.8000000000002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0</v>
      </c>
      <c r="AY19" s="16">
        <v>0</v>
      </c>
      <c r="AZ19" s="16">
        <v>0</v>
      </c>
      <c r="BA19" s="16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v>0</v>
      </c>
      <c r="BL19" s="16">
        <v>0</v>
      </c>
      <c r="BM19" s="16">
        <v>0</v>
      </c>
      <c r="BN19" s="16">
        <v>0</v>
      </c>
      <c r="BO19" s="16">
        <v>0</v>
      </c>
      <c r="BP19" s="16">
        <v>0</v>
      </c>
      <c r="BQ19" s="16">
        <v>0</v>
      </c>
      <c r="BR19" s="16">
        <v>0</v>
      </c>
      <c r="BS19" s="16">
        <v>0</v>
      </c>
      <c r="BT19" s="16">
        <v>0</v>
      </c>
      <c r="BU19" s="16">
        <v>0</v>
      </c>
      <c r="BV19" s="16">
        <v>0</v>
      </c>
      <c r="BW19" s="16">
        <v>0</v>
      </c>
      <c r="BX19" s="16">
        <v>0</v>
      </c>
      <c r="BY19" s="16">
        <v>0</v>
      </c>
      <c r="BZ19" s="16">
        <v>0</v>
      </c>
      <c r="CA19" s="16">
        <v>0</v>
      </c>
      <c r="CB19" s="16">
        <v>0</v>
      </c>
      <c r="CC19" s="16">
        <v>0</v>
      </c>
      <c r="CD19" s="16">
        <v>0</v>
      </c>
      <c r="CE19" s="16">
        <v>0</v>
      </c>
      <c r="CF19" s="16">
        <v>0</v>
      </c>
      <c r="CG19" s="16">
        <v>0</v>
      </c>
      <c r="CH19" s="16">
        <v>0</v>
      </c>
      <c r="CI19" s="16">
        <v>0</v>
      </c>
      <c r="CJ19" s="16">
        <v>0</v>
      </c>
      <c r="CK19" s="16">
        <v>0</v>
      </c>
      <c r="CL19" s="16">
        <v>0</v>
      </c>
      <c r="CM19" s="16">
        <v>0</v>
      </c>
      <c r="CN19" s="16">
        <v>0</v>
      </c>
      <c r="CO19" s="16">
        <v>0</v>
      </c>
      <c r="CP19" s="16">
        <v>0</v>
      </c>
      <c r="CQ19" s="16">
        <v>0</v>
      </c>
      <c r="CR19" s="16">
        <v>0</v>
      </c>
      <c r="CS19" s="16">
        <v>0</v>
      </c>
      <c r="CT19" s="16">
        <v>543685</v>
      </c>
      <c r="CU19" s="16">
        <v>33828.9</v>
      </c>
      <c r="CV19" s="16">
        <f>SUM(CU19/CT19*100)</f>
        <v>6.2221506938760491</v>
      </c>
      <c r="CW19" s="16">
        <v>0</v>
      </c>
      <c r="CX19" s="16">
        <v>0</v>
      </c>
      <c r="CY19" s="16">
        <v>0</v>
      </c>
      <c r="CZ19" s="16">
        <v>0</v>
      </c>
      <c r="DA19" s="16">
        <v>0</v>
      </c>
      <c r="DB19" s="16">
        <v>0</v>
      </c>
      <c r="DC19" s="16">
        <v>0</v>
      </c>
      <c r="DD19" s="16">
        <v>0</v>
      </c>
      <c r="DE19" s="16">
        <v>0</v>
      </c>
      <c r="DF19" s="16">
        <v>0</v>
      </c>
      <c r="DG19" s="16">
        <v>0</v>
      </c>
      <c r="DH19" s="16">
        <v>0</v>
      </c>
      <c r="DI19" s="16">
        <v>0</v>
      </c>
      <c r="DJ19" s="16">
        <v>0</v>
      </c>
      <c r="DK19" s="16">
        <v>0</v>
      </c>
      <c r="DL19" s="16">
        <v>5045.7</v>
      </c>
      <c r="DM19" s="16">
        <v>3721.4</v>
      </c>
      <c r="DN19" s="16">
        <f t="shared" si="11"/>
        <v>73.753889450423145</v>
      </c>
      <c r="DO19" s="16">
        <v>446</v>
      </c>
      <c r="DP19" s="16">
        <v>0</v>
      </c>
      <c r="DQ19" s="16">
        <v>0</v>
      </c>
      <c r="DR19" s="16">
        <v>14.7</v>
      </c>
      <c r="DS19" s="16">
        <v>0</v>
      </c>
      <c r="DT19" s="16">
        <f t="shared" si="12"/>
        <v>0</v>
      </c>
      <c r="DU19" s="16">
        <v>1132.0999999999999</v>
      </c>
      <c r="DV19" s="16">
        <v>0</v>
      </c>
      <c r="DW19" s="16">
        <v>0</v>
      </c>
      <c r="DX19" s="16">
        <v>0</v>
      </c>
      <c r="DY19" s="16">
        <v>0</v>
      </c>
      <c r="DZ19" s="16">
        <v>0</v>
      </c>
      <c r="EA19" s="16">
        <v>2144.4</v>
      </c>
      <c r="EB19" s="16">
        <v>0</v>
      </c>
      <c r="EC19" s="16">
        <f t="shared" si="13"/>
        <v>0</v>
      </c>
      <c r="ED19" s="16">
        <v>0</v>
      </c>
      <c r="EE19" s="16">
        <v>0</v>
      </c>
      <c r="EF19" s="16">
        <v>0</v>
      </c>
      <c r="EG19" s="16">
        <v>0</v>
      </c>
      <c r="EH19" s="16">
        <v>0</v>
      </c>
      <c r="EI19" s="16">
        <v>0</v>
      </c>
      <c r="EJ19" s="16">
        <v>0</v>
      </c>
      <c r="EK19" s="16">
        <v>0</v>
      </c>
      <c r="EL19" s="16">
        <v>0</v>
      </c>
      <c r="EM19" s="16">
        <v>972.4</v>
      </c>
      <c r="EN19" s="16">
        <v>0</v>
      </c>
      <c r="EO19" s="16">
        <f t="shared" si="14"/>
        <v>0</v>
      </c>
      <c r="EP19" s="16">
        <v>8636.7000000000007</v>
      </c>
      <c r="EQ19" s="16">
        <v>0</v>
      </c>
      <c r="ER19" s="16">
        <f>SUM(EQ19/EP19*100)</f>
        <v>0</v>
      </c>
      <c r="ES19" s="16">
        <v>0</v>
      </c>
      <c r="ET19" s="16">
        <v>0</v>
      </c>
      <c r="EU19" s="16">
        <v>0</v>
      </c>
      <c r="EV19" s="16">
        <v>0</v>
      </c>
      <c r="EW19" s="16">
        <v>0</v>
      </c>
      <c r="EX19" s="16">
        <v>0</v>
      </c>
      <c r="EY19" s="16">
        <v>0</v>
      </c>
      <c r="EZ19" s="16">
        <v>0</v>
      </c>
      <c r="FA19" s="16">
        <v>0</v>
      </c>
      <c r="FB19" s="16">
        <v>0</v>
      </c>
      <c r="FC19" s="16">
        <v>0</v>
      </c>
      <c r="FD19" s="16">
        <v>0</v>
      </c>
      <c r="FE19" s="16">
        <v>0</v>
      </c>
      <c r="FF19" s="16">
        <v>0</v>
      </c>
      <c r="FG19" s="16">
        <v>0</v>
      </c>
      <c r="FH19" s="16">
        <v>0</v>
      </c>
      <c r="FI19" s="16">
        <v>0</v>
      </c>
      <c r="FJ19" s="16">
        <v>0</v>
      </c>
      <c r="FK19" s="16">
        <v>0</v>
      </c>
      <c r="FL19" s="16">
        <v>0</v>
      </c>
      <c r="FM19" s="16">
        <v>0</v>
      </c>
      <c r="FN19" s="16">
        <v>0</v>
      </c>
      <c r="FO19" s="16">
        <v>0</v>
      </c>
      <c r="FP19" s="16">
        <v>0</v>
      </c>
      <c r="FQ19" s="16">
        <v>0</v>
      </c>
      <c r="FR19" s="16">
        <v>0</v>
      </c>
      <c r="FS19" s="16">
        <v>0</v>
      </c>
      <c r="FT19" s="16">
        <v>0</v>
      </c>
      <c r="FU19" s="16">
        <v>0</v>
      </c>
      <c r="FV19" s="16">
        <v>0</v>
      </c>
      <c r="FW19" s="17">
        <f t="shared" si="16"/>
        <v>628884.39999999991</v>
      </c>
      <c r="FX19" s="17">
        <f t="shared" si="16"/>
        <v>48184.6</v>
      </c>
      <c r="FY19" s="17">
        <f t="shared" si="17"/>
        <v>7.6619168801134201</v>
      </c>
      <c r="FZ19" s="16">
        <v>4585.8</v>
      </c>
      <c r="GA19" s="16">
        <v>1633.7</v>
      </c>
      <c r="GB19" s="16">
        <f t="shared" si="18"/>
        <v>35.625190806402372</v>
      </c>
      <c r="GC19" s="16">
        <v>1082.8</v>
      </c>
      <c r="GD19" s="16">
        <v>422.5</v>
      </c>
      <c r="GE19" s="16">
        <f t="shared" si="19"/>
        <v>39.019209456963431</v>
      </c>
      <c r="GF19" s="16">
        <v>804</v>
      </c>
      <c r="GG19" s="16">
        <v>379.1</v>
      </c>
      <c r="GH19" s="16">
        <f t="shared" si="20"/>
        <v>47.151741293532339</v>
      </c>
      <c r="GI19" s="16">
        <v>2.9</v>
      </c>
      <c r="GJ19" s="16">
        <v>0</v>
      </c>
      <c r="GK19" s="16">
        <f t="shared" si="21"/>
        <v>0</v>
      </c>
      <c r="GL19" s="16">
        <v>803.1</v>
      </c>
      <c r="GM19" s="16">
        <v>364.9</v>
      </c>
      <c r="GN19" s="16">
        <f t="shared" si="22"/>
        <v>45.436433818951564</v>
      </c>
      <c r="GO19" s="16">
        <v>4643.1000000000004</v>
      </c>
      <c r="GP19" s="16">
        <v>370.6</v>
      </c>
      <c r="GQ19" s="16">
        <f t="shared" si="23"/>
        <v>7.9817363399452947</v>
      </c>
      <c r="GR19" s="16">
        <v>4879.7</v>
      </c>
      <c r="GS19" s="16">
        <v>0</v>
      </c>
      <c r="GT19" s="16">
        <f t="shared" si="40"/>
        <v>0</v>
      </c>
      <c r="GU19" s="16">
        <v>82.2</v>
      </c>
      <c r="GV19" s="16">
        <v>82.2</v>
      </c>
      <c r="GW19" s="16">
        <f t="shared" si="24"/>
        <v>100</v>
      </c>
      <c r="GX19" s="16">
        <v>75646.2</v>
      </c>
      <c r="GY19" s="16">
        <v>40712.9</v>
      </c>
      <c r="GZ19" s="16">
        <f t="shared" si="25"/>
        <v>53.820152235009822</v>
      </c>
      <c r="HA19" s="16">
        <v>159811.29999999999</v>
      </c>
      <c r="HB19" s="16">
        <v>92158.399999999994</v>
      </c>
      <c r="HC19" s="16">
        <f t="shared" si="26"/>
        <v>57.667011031134841</v>
      </c>
      <c r="HD19" s="16">
        <v>1254.2</v>
      </c>
      <c r="HE19" s="16">
        <v>579.29999999999995</v>
      </c>
      <c r="HF19" s="16">
        <f t="shared" si="27"/>
        <v>46.188805613139841</v>
      </c>
      <c r="HG19" s="16">
        <v>0.2</v>
      </c>
      <c r="HH19" s="16">
        <v>0.1</v>
      </c>
      <c r="HI19" s="16">
        <f t="shared" si="28"/>
        <v>50</v>
      </c>
      <c r="HJ19" s="16">
        <v>590.6</v>
      </c>
      <c r="HK19" s="16">
        <v>278.89999999999998</v>
      </c>
      <c r="HL19" s="16">
        <f t="shared" si="29"/>
        <v>47.223162885201489</v>
      </c>
      <c r="HM19" s="16">
        <v>27745.599999999999</v>
      </c>
      <c r="HN19" s="16">
        <v>16184.7</v>
      </c>
      <c r="HO19" s="16">
        <f t="shared" si="30"/>
        <v>58.332492359148844</v>
      </c>
      <c r="HP19" s="16">
        <v>0</v>
      </c>
      <c r="HQ19" s="16">
        <v>0</v>
      </c>
      <c r="HR19" s="16">
        <v>0</v>
      </c>
      <c r="HS19" s="16">
        <v>65.900000000000006</v>
      </c>
      <c r="HT19" s="16">
        <v>27</v>
      </c>
      <c r="HU19" s="16">
        <f t="shared" si="31"/>
        <v>40.971168437025796</v>
      </c>
      <c r="HV19" s="16">
        <v>12.5</v>
      </c>
      <c r="HW19" s="16">
        <v>0</v>
      </c>
      <c r="HX19" s="16">
        <f t="shared" si="32"/>
        <v>0</v>
      </c>
      <c r="HY19" s="16">
        <v>300</v>
      </c>
      <c r="HZ19" s="16">
        <v>0</v>
      </c>
      <c r="IA19" s="16">
        <f t="shared" si="41"/>
        <v>0</v>
      </c>
      <c r="IB19" s="16">
        <v>1207</v>
      </c>
      <c r="IC19" s="16">
        <v>601.9</v>
      </c>
      <c r="ID19" s="16">
        <f t="shared" si="33"/>
        <v>49.867439933719965</v>
      </c>
      <c r="IE19" s="16">
        <v>0</v>
      </c>
      <c r="IF19" s="16">
        <v>0</v>
      </c>
      <c r="IG19" s="16">
        <v>0</v>
      </c>
      <c r="IH19" s="17">
        <f t="shared" si="34"/>
        <v>283517.10000000003</v>
      </c>
      <c r="II19" s="17">
        <f t="shared" si="34"/>
        <v>153796.19999999998</v>
      </c>
      <c r="IJ19" s="17">
        <f t="shared" si="35"/>
        <v>54.245828558489052</v>
      </c>
      <c r="IK19" s="16">
        <v>0</v>
      </c>
      <c r="IL19" s="16">
        <v>0</v>
      </c>
      <c r="IM19" s="16">
        <v>0</v>
      </c>
      <c r="IN19" s="16">
        <v>10.6</v>
      </c>
      <c r="IO19" s="16">
        <v>0</v>
      </c>
      <c r="IP19" s="16">
        <f t="shared" si="36"/>
        <v>0</v>
      </c>
      <c r="IQ19" s="16">
        <v>0</v>
      </c>
      <c r="IR19" s="16">
        <v>0</v>
      </c>
      <c r="IS19" s="16">
        <v>0</v>
      </c>
      <c r="IT19" s="16">
        <v>0</v>
      </c>
      <c r="IU19" s="16">
        <v>0</v>
      </c>
      <c r="IV19" s="16">
        <v>0</v>
      </c>
      <c r="IW19" s="16">
        <v>0</v>
      </c>
      <c r="IX19" s="16">
        <v>0</v>
      </c>
      <c r="IY19" s="16">
        <v>0</v>
      </c>
      <c r="IZ19" s="17">
        <f t="shared" si="37"/>
        <v>10.6</v>
      </c>
      <c r="JA19" s="17">
        <f t="shared" si="37"/>
        <v>0</v>
      </c>
      <c r="JB19" s="17">
        <f t="shared" si="38"/>
        <v>0</v>
      </c>
      <c r="JC19" s="18">
        <f t="shared" si="2"/>
        <v>912412.1</v>
      </c>
      <c r="JD19" s="18">
        <f t="shared" si="2"/>
        <v>201980.79999999999</v>
      </c>
      <c r="JE19" s="18">
        <f t="shared" si="39"/>
        <v>22.137014623107255</v>
      </c>
    </row>
    <row r="20" spans="1:265" s="19" customFormat="1" ht="23.25" customHeight="1">
      <c r="A20" s="15" t="s">
        <v>109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7">
        <f t="shared" si="0"/>
        <v>0</v>
      </c>
      <c r="I20" s="17">
        <f t="shared" si="1"/>
        <v>0</v>
      </c>
      <c r="J20" s="17">
        <v>0</v>
      </c>
      <c r="K20" s="16">
        <v>12349.8</v>
      </c>
      <c r="L20" s="16">
        <v>0</v>
      </c>
      <c r="M20" s="16">
        <f t="shared" si="6"/>
        <v>0</v>
      </c>
      <c r="N20" s="16">
        <v>2137.1</v>
      </c>
      <c r="O20" s="16">
        <v>0</v>
      </c>
      <c r="P20" s="16">
        <f t="shared" si="7"/>
        <v>0</v>
      </c>
      <c r="Q20" s="16"/>
      <c r="R20" s="16"/>
      <c r="S20" s="16">
        <v>0</v>
      </c>
      <c r="T20" s="16">
        <v>42560.4</v>
      </c>
      <c r="U20" s="16">
        <v>13586.4</v>
      </c>
      <c r="V20" s="16">
        <f t="shared" si="8"/>
        <v>31.922632306087344</v>
      </c>
      <c r="W20" s="16">
        <v>5819.1</v>
      </c>
      <c r="X20" s="16">
        <v>0</v>
      </c>
      <c r="Y20" s="16">
        <f t="shared" si="9"/>
        <v>0</v>
      </c>
      <c r="Z20" s="16">
        <v>0</v>
      </c>
      <c r="AA20" s="16">
        <v>0</v>
      </c>
      <c r="AB20" s="16">
        <v>0</v>
      </c>
      <c r="AC20" s="16">
        <v>4509.8</v>
      </c>
      <c r="AD20" s="16">
        <v>0</v>
      </c>
      <c r="AE20" s="16">
        <f t="shared" si="10"/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34935.300000000003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0</v>
      </c>
      <c r="BG20" s="16">
        <v>0</v>
      </c>
      <c r="BH20" s="16">
        <v>0</v>
      </c>
      <c r="BI20" s="16">
        <v>0</v>
      </c>
      <c r="BJ20" s="16">
        <v>0</v>
      </c>
      <c r="BK20" s="16">
        <v>0</v>
      </c>
      <c r="BL20" s="16">
        <v>0</v>
      </c>
      <c r="BM20" s="16">
        <v>0</v>
      </c>
      <c r="BN20" s="16">
        <v>0</v>
      </c>
      <c r="BO20" s="16">
        <v>0</v>
      </c>
      <c r="BP20" s="16">
        <v>0</v>
      </c>
      <c r="BQ20" s="16">
        <v>0</v>
      </c>
      <c r="BR20" s="16">
        <v>0</v>
      </c>
      <c r="BS20" s="16">
        <v>0</v>
      </c>
      <c r="BT20" s="16">
        <v>0</v>
      </c>
      <c r="BU20" s="16">
        <v>0</v>
      </c>
      <c r="BV20" s="16">
        <v>0</v>
      </c>
      <c r="BW20" s="16">
        <v>0</v>
      </c>
      <c r="BX20" s="16">
        <v>0</v>
      </c>
      <c r="BY20" s="16">
        <v>0</v>
      </c>
      <c r="BZ20" s="16">
        <v>0</v>
      </c>
      <c r="CA20" s="16">
        <v>0</v>
      </c>
      <c r="CB20" s="16">
        <v>0</v>
      </c>
      <c r="CC20" s="16">
        <v>0</v>
      </c>
      <c r="CD20" s="16">
        <v>0</v>
      </c>
      <c r="CE20" s="16">
        <v>0</v>
      </c>
      <c r="CF20" s="16">
        <v>0</v>
      </c>
      <c r="CG20" s="16">
        <v>0</v>
      </c>
      <c r="CH20" s="16">
        <v>0</v>
      </c>
      <c r="CI20" s="16">
        <v>0</v>
      </c>
      <c r="CJ20" s="16">
        <v>0</v>
      </c>
      <c r="CK20" s="16">
        <v>0</v>
      </c>
      <c r="CL20" s="16">
        <v>0</v>
      </c>
      <c r="CM20" s="16">
        <v>0</v>
      </c>
      <c r="CN20" s="16">
        <v>0</v>
      </c>
      <c r="CO20" s="16">
        <v>0</v>
      </c>
      <c r="CP20" s="16">
        <v>0</v>
      </c>
      <c r="CQ20" s="16">
        <v>0</v>
      </c>
      <c r="CR20" s="16">
        <v>0</v>
      </c>
      <c r="CS20" s="16">
        <v>0</v>
      </c>
      <c r="CT20" s="16">
        <v>0</v>
      </c>
      <c r="CU20" s="16">
        <v>0</v>
      </c>
      <c r="CV20" s="16">
        <v>0</v>
      </c>
      <c r="CW20" s="16">
        <v>0</v>
      </c>
      <c r="CX20" s="16">
        <v>0</v>
      </c>
      <c r="CY20" s="16">
        <v>0</v>
      </c>
      <c r="CZ20" s="16">
        <v>0</v>
      </c>
      <c r="DA20" s="16">
        <v>0</v>
      </c>
      <c r="DB20" s="16">
        <v>0</v>
      </c>
      <c r="DC20" s="16">
        <v>0</v>
      </c>
      <c r="DD20" s="16">
        <v>0</v>
      </c>
      <c r="DE20" s="16">
        <v>0</v>
      </c>
      <c r="DF20" s="16">
        <v>9424.2000000000007</v>
      </c>
      <c r="DG20" s="16">
        <v>0</v>
      </c>
      <c r="DH20" s="16">
        <v>0</v>
      </c>
      <c r="DI20" s="16">
        <v>0</v>
      </c>
      <c r="DJ20" s="16">
        <v>0</v>
      </c>
      <c r="DK20" s="16">
        <v>0</v>
      </c>
      <c r="DL20" s="16">
        <v>7561.5</v>
      </c>
      <c r="DM20" s="16">
        <v>7018.2</v>
      </c>
      <c r="DN20" s="16">
        <f t="shared" si="11"/>
        <v>92.814917675064464</v>
      </c>
      <c r="DO20" s="16">
        <v>0</v>
      </c>
      <c r="DP20" s="16">
        <v>0</v>
      </c>
      <c r="DQ20" s="16">
        <v>0</v>
      </c>
      <c r="DR20" s="16">
        <v>25.3</v>
      </c>
      <c r="DS20" s="16">
        <v>25.299999999999997</v>
      </c>
      <c r="DT20" s="16">
        <f t="shared" si="12"/>
        <v>99.999999999999986</v>
      </c>
      <c r="DU20" s="16">
        <v>0</v>
      </c>
      <c r="DV20" s="16">
        <v>0</v>
      </c>
      <c r="DW20" s="16">
        <v>0</v>
      </c>
      <c r="DX20" s="16">
        <v>0</v>
      </c>
      <c r="DY20" s="16">
        <v>0</v>
      </c>
      <c r="DZ20" s="16">
        <v>0</v>
      </c>
      <c r="EA20" s="16">
        <v>1323.7</v>
      </c>
      <c r="EB20" s="16">
        <v>0</v>
      </c>
      <c r="EC20" s="16">
        <f t="shared" si="13"/>
        <v>0</v>
      </c>
      <c r="ED20" s="16">
        <v>0</v>
      </c>
      <c r="EE20" s="16">
        <v>0</v>
      </c>
      <c r="EF20" s="16">
        <v>0</v>
      </c>
      <c r="EG20" s="16">
        <v>0</v>
      </c>
      <c r="EH20" s="16">
        <v>0</v>
      </c>
      <c r="EI20" s="16">
        <v>0</v>
      </c>
      <c r="EJ20" s="16">
        <v>0</v>
      </c>
      <c r="EK20" s="16">
        <v>0</v>
      </c>
      <c r="EL20" s="16">
        <v>0</v>
      </c>
      <c r="EM20" s="16">
        <v>972.4</v>
      </c>
      <c r="EN20" s="16">
        <v>0</v>
      </c>
      <c r="EO20" s="16">
        <f t="shared" si="14"/>
        <v>0</v>
      </c>
      <c r="EP20" s="16">
        <v>0</v>
      </c>
      <c r="EQ20" s="16">
        <v>0</v>
      </c>
      <c r="ER20" s="16">
        <v>0</v>
      </c>
      <c r="ES20" s="16">
        <v>0</v>
      </c>
      <c r="ET20" s="16">
        <v>0</v>
      </c>
      <c r="EU20" s="16">
        <v>0</v>
      </c>
      <c r="EV20" s="16">
        <v>4032.6</v>
      </c>
      <c r="EW20" s="16">
        <v>4032.6</v>
      </c>
      <c r="EX20" s="16">
        <f>SUM(EW20/EV20*100)</f>
        <v>100</v>
      </c>
      <c r="EY20" s="16">
        <v>0</v>
      </c>
      <c r="EZ20" s="16">
        <v>0</v>
      </c>
      <c r="FA20" s="16">
        <v>0</v>
      </c>
      <c r="FB20" s="16">
        <v>0</v>
      </c>
      <c r="FC20" s="16">
        <v>0</v>
      </c>
      <c r="FD20" s="16">
        <v>0</v>
      </c>
      <c r="FE20" s="16">
        <v>0</v>
      </c>
      <c r="FF20" s="16">
        <v>0</v>
      </c>
      <c r="FG20" s="16">
        <v>0</v>
      </c>
      <c r="FH20" s="16">
        <v>54.5</v>
      </c>
      <c r="FI20" s="16">
        <v>54.5</v>
      </c>
      <c r="FJ20" s="16">
        <f>SUM(FI20/FH20*100)</f>
        <v>100</v>
      </c>
      <c r="FK20" s="16">
        <v>225</v>
      </c>
      <c r="FL20" s="16">
        <v>225</v>
      </c>
      <c r="FM20" s="16">
        <f t="shared" si="15"/>
        <v>100</v>
      </c>
      <c r="FN20" s="16">
        <v>0</v>
      </c>
      <c r="FO20" s="16">
        <v>0</v>
      </c>
      <c r="FP20" s="16">
        <v>0</v>
      </c>
      <c r="FQ20" s="16">
        <v>0</v>
      </c>
      <c r="FR20" s="16">
        <v>0</v>
      </c>
      <c r="FS20" s="16">
        <v>0</v>
      </c>
      <c r="FT20" s="16">
        <v>3922.3</v>
      </c>
      <c r="FU20" s="16">
        <v>0</v>
      </c>
      <c r="FV20" s="16">
        <v>0</v>
      </c>
      <c r="FW20" s="17">
        <f t="shared" si="16"/>
        <v>129853</v>
      </c>
      <c r="FX20" s="17">
        <f t="shared" si="16"/>
        <v>24941.999999999996</v>
      </c>
      <c r="FY20" s="17">
        <f t="shared" si="17"/>
        <v>19.20787351851709</v>
      </c>
      <c r="FZ20" s="16">
        <v>10658.1</v>
      </c>
      <c r="GA20" s="16">
        <v>4345.3</v>
      </c>
      <c r="GB20" s="16">
        <f t="shared" si="18"/>
        <v>40.769930850714481</v>
      </c>
      <c r="GC20" s="16">
        <v>1669.7</v>
      </c>
      <c r="GD20" s="16">
        <v>640.1</v>
      </c>
      <c r="GE20" s="16">
        <f t="shared" si="19"/>
        <v>38.336228064921841</v>
      </c>
      <c r="GF20" s="16">
        <v>1219</v>
      </c>
      <c r="GG20" s="16">
        <v>334.6</v>
      </c>
      <c r="GH20" s="16">
        <f t="shared" si="20"/>
        <v>27.448728465955703</v>
      </c>
      <c r="GI20" s="16">
        <v>2.5</v>
      </c>
      <c r="GJ20" s="16">
        <v>1.4</v>
      </c>
      <c r="GK20" s="16">
        <f t="shared" si="21"/>
        <v>55.999999999999993</v>
      </c>
      <c r="GL20" s="16">
        <v>1352.3</v>
      </c>
      <c r="GM20" s="16">
        <v>578.4</v>
      </c>
      <c r="GN20" s="16">
        <f t="shared" si="22"/>
        <v>42.771574354802929</v>
      </c>
      <c r="GO20" s="16">
        <v>10214.799999999999</v>
      </c>
      <c r="GP20" s="16">
        <v>7876.4</v>
      </c>
      <c r="GQ20" s="16">
        <f t="shared" si="23"/>
        <v>77.107726044562796</v>
      </c>
      <c r="GR20" s="16">
        <v>8753.1</v>
      </c>
      <c r="GS20" s="16">
        <v>1269.0999999999999</v>
      </c>
      <c r="GT20" s="16">
        <f t="shared" si="40"/>
        <v>14.498863259873643</v>
      </c>
      <c r="GU20" s="16">
        <v>131.4</v>
      </c>
      <c r="GV20" s="16">
        <v>62.9</v>
      </c>
      <c r="GW20" s="16">
        <f t="shared" si="24"/>
        <v>47.869101978691013</v>
      </c>
      <c r="GX20" s="16">
        <v>111503.1</v>
      </c>
      <c r="GY20" s="16">
        <v>61204.7</v>
      </c>
      <c r="GZ20" s="16">
        <f t="shared" si="25"/>
        <v>54.890581517464533</v>
      </c>
      <c r="HA20" s="16">
        <v>232872.7</v>
      </c>
      <c r="HB20" s="16">
        <v>140364.20000000001</v>
      </c>
      <c r="HC20" s="16">
        <f t="shared" si="26"/>
        <v>60.275077327655843</v>
      </c>
      <c r="HD20" s="16">
        <v>1679.1</v>
      </c>
      <c r="HE20" s="16">
        <v>847.6</v>
      </c>
      <c r="HF20" s="16">
        <f t="shared" si="27"/>
        <v>50.479423500684895</v>
      </c>
      <c r="HG20" s="16">
        <v>0.3</v>
      </c>
      <c r="HH20" s="16">
        <v>0.1</v>
      </c>
      <c r="HI20" s="16">
        <f t="shared" si="28"/>
        <v>33.333333333333336</v>
      </c>
      <c r="HJ20" s="16">
        <v>844.5</v>
      </c>
      <c r="HK20" s="16">
        <v>406.8</v>
      </c>
      <c r="HL20" s="16">
        <f t="shared" si="29"/>
        <v>48.170515097690938</v>
      </c>
      <c r="HM20" s="16">
        <v>47834.5</v>
      </c>
      <c r="HN20" s="16">
        <v>27903.4</v>
      </c>
      <c r="HO20" s="16">
        <f t="shared" si="30"/>
        <v>58.33321138508817</v>
      </c>
      <c r="HP20" s="16">
        <v>0</v>
      </c>
      <c r="HQ20" s="16">
        <v>0</v>
      </c>
      <c r="HR20" s="16">
        <v>0</v>
      </c>
      <c r="HS20" s="16">
        <v>79</v>
      </c>
      <c r="HT20" s="16">
        <v>36.4</v>
      </c>
      <c r="HU20" s="16">
        <f t="shared" si="31"/>
        <v>46.075949367088604</v>
      </c>
      <c r="HV20" s="16">
        <v>56</v>
      </c>
      <c r="HW20" s="16">
        <v>0</v>
      </c>
      <c r="HX20" s="16">
        <f t="shared" si="32"/>
        <v>0</v>
      </c>
      <c r="HY20" s="16">
        <v>1200</v>
      </c>
      <c r="HZ20" s="16">
        <v>0</v>
      </c>
      <c r="IA20" s="16">
        <f t="shared" si="41"/>
        <v>0</v>
      </c>
      <c r="IB20" s="16">
        <v>2348.4</v>
      </c>
      <c r="IC20" s="16">
        <v>954.9</v>
      </c>
      <c r="ID20" s="16">
        <f t="shared" si="33"/>
        <v>40.6617271333674</v>
      </c>
      <c r="IE20" s="16">
        <v>0</v>
      </c>
      <c r="IF20" s="16">
        <v>0</v>
      </c>
      <c r="IG20" s="16">
        <v>0</v>
      </c>
      <c r="IH20" s="17">
        <f t="shared" si="34"/>
        <v>432418.5</v>
      </c>
      <c r="II20" s="17">
        <f t="shared" si="34"/>
        <v>246826.3</v>
      </c>
      <c r="IJ20" s="17">
        <f t="shared" si="35"/>
        <v>57.08042093481199</v>
      </c>
      <c r="IK20" s="16">
        <v>0</v>
      </c>
      <c r="IL20" s="16">
        <v>0</v>
      </c>
      <c r="IM20" s="16">
        <v>0</v>
      </c>
      <c r="IN20" s="16">
        <v>0</v>
      </c>
      <c r="IO20" s="16">
        <v>0</v>
      </c>
      <c r="IP20" s="16">
        <v>0</v>
      </c>
      <c r="IQ20" s="16">
        <v>0</v>
      </c>
      <c r="IR20" s="16">
        <v>0</v>
      </c>
      <c r="IS20" s="16">
        <v>0</v>
      </c>
      <c r="IT20" s="16">
        <v>0</v>
      </c>
      <c r="IU20" s="16">
        <v>0</v>
      </c>
      <c r="IV20" s="16">
        <v>0</v>
      </c>
      <c r="IW20" s="16">
        <v>0</v>
      </c>
      <c r="IX20" s="16">
        <v>0</v>
      </c>
      <c r="IY20" s="16">
        <v>0</v>
      </c>
      <c r="IZ20" s="17">
        <f t="shared" si="37"/>
        <v>0</v>
      </c>
      <c r="JA20" s="17">
        <f t="shared" si="37"/>
        <v>0</v>
      </c>
      <c r="JB20" s="17">
        <v>0</v>
      </c>
      <c r="JC20" s="18">
        <f t="shared" si="2"/>
        <v>562271.5</v>
      </c>
      <c r="JD20" s="18">
        <f t="shared" si="2"/>
        <v>271768.3</v>
      </c>
      <c r="JE20" s="18">
        <f t="shared" si="39"/>
        <v>48.333998788841335</v>
      </c>
    </row>
    <row r="21" spans="1:265" s="19" customFormat="1" ht="23.25" customHeight="1">
      <c r="A21" s="15" t="s">
        <v>110</v>
      </c>
      <c r="B21" s="16">
        <v>4167.6000000000004</v>
      </c>
      <c r="C21" s="16">
        <v>2431.1</v>
      </c>
      <c r="D21" s="16">
        <f t="shared" si="3"/>
        <v>58.333333333333329</v>
      </c>
      <c r="E21" s="16">
        <v>27880.9</v>
      </c>
      <c r="F21" s="16">
        <v>16263.8</v>
      </c>
      <c r="G21" s="16">
        <f t="shared" si="4"/>
        <v>58.333124110053838</v>
      </c>
      <c r="H21" s="17">
        <f t="shared" si="0"/>
        <v>32048.5</v>
      </c>
      <c r="I21" s="17">
        <f t="shared" si="1"/>
        <v>18694.899999999998</v>
      </c>
      <c r="J21" s="17">
        <f t="shared" si="5"/>
        <v>58.333151317534359</v>
      </c>
      <c r="K21" s="16">
        <v>2791.6</v>
      </c>
      <c r="L21" s="16">
        <v>2791.6</v>
      </c>
      <c r="M21" s="16">
        <f t="shared" si="6"/>
        <v>100</v>
      </c>
      <c r="N21" s="16">
        <v>0</v>
      </c>
      <c r="O21" s="16">
        <v>0</v>
      </c>
      <c r="P21" s="16">
        <v>0</v>
      </c>
      <c r="Q21" s="16"/>
      <c r="R21" s="16"/>
      <c r="S21" s="16">
        <v>0</v>
      </c>
      <c r="T21" s="16">
        <v>17458.900000000001</v>
      </c>
      <c r="U21" s="16">
        <v>2271.1</v>
      </c>
      <c r="V21" s="16">
        <f t="shared" si="8"/>
        <v>13.008265125523371</v>
      </c>
      <c r="W21" s="16">
        <v>1023.8</v>
      </c>
      <c r="X21" s="16">
        <v>344.4</v>
      </c>
      <c r="Y21" s="16">
        <f t="shared" si="9"/>
        <v>33.63938269193202</v>
      </c>
      <c r="Z21" s="16">
        <v>0</v>
      </c>
      <c r="AA21" s="16">
        <v>0</v>
      </c>
      <c r="AB21" s="16">
        <v>0</v>
      </c>
      <c r="AC21" s="16">
        <v>454</v>
      </c>
      <c r="AD21" s="16">
        <v>0</v>
      </c>
      <c r="AE21" s="16">
        <f t="shared" si="10"/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1661.3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20000</v>
      </c>
      <c r="AV21" s="16"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6">
        <v>0</v>
      </c>
      <c r="BH21" s="16">
        <v>0</v>
      </c>
      <c r="BI21" s="16">
        <v>0</v>
      </c>
      <c r="BJ21" s="16">
        <v>0</v>
      </c>
      <c r="BK21" s="16">
        <v>0</v>
      </c>
      <c r="BL21" s="16">
        <v>0</v>
      </c>
      <c r="BM21" s="16">
        <v>0</v>
      </c>
      <c r="BN21" s="16">
        <v>0</v>
      </c>
      <c r="BO21" s="16">
        <v>0</v>
      </c>
      <c r="BP21" s="16">
        <v>0</v>
      </c>
      <c r="BQ21" s="16">
        <v>0</v>
      </c>
      <c r="BR21" s="16">
        <v>0</v>
      </c>
      <c r="BS21" s="16">
        <v>0</v>
      </c>
      <c r="BT21" s="16">
        <v>0</v>
      </c>
      <c r="BU21" s="16">
        <v>0</v>
      </c>
      <c r="BV21" s="16">
        <v>0</v>
      </c>
      <c r="BW21" s="16">
        <v>0</v>
      </c>
      <c r="BX21" s="16">
        <v>0</v>
      </c>
      <c r="BY21" s="16">
        <v>0</v>
      </c>
      <c r="BZ21" s="16">
        <v>0</v>
      </c>
      <c r="CA21" s="16">
        <v>0</v>
      </c>
      <c r="CB21" s="16">
        <v>0</v>
      </c>
      <c r="CC21" s="16">
        <v>0</v>
      </c>
      <c r="CD21" s="16">
        <v>0</v>
      </c>
      <c r="CE21" s="16">
        <v>0</v>
      </c>
      <c r="CF21" s="16">
        <v>0</v>
      </c>
      <c r="CG21" s="16">
        <v>0</v>
      </c>
      <c r="CH21" s="16">
        <v>0</v>
      </c>
      <c r="CI21" s="16">
        <v>0</v>
      </c>
      <c r="CJ21" s="16">
        <v>0</v>
      </c>
      <c r="CK21" s="16">
        <v>0</v>
      </c>
      <c r="CL21" s="16">
        <v>0</v>
      </c>
      <c r="CM21" s="16">
        <v>0</v>
      </c>
      <c r="CN21" s="16">
        <v>0</v>
      </c>
      <c r="CO21" s="16">
        <v>0</v>
      </c>
      <c r="CP21" s="16">
        <v>0</v>
      </c>
      <c r="CQ21" s="16">
        <v>0</v>
      </c>
      <c r="CR21" s="16">
        <v>0</v>
      </c>
      <c r="CS21" s="16">
        <v>0</v>
      </c>
      <c r="CT21" s="16">
        <v>0</v>
      </c>
      <c r="CU21" s="16">
        <v>0</v>
      </c>
      <c r="CV21" s="16">
        <v>0</v>
      </c>
      <c r="CW21" s="16">
        <v>0</v>
      </c>
      <c r="CX21" s="16">
        <v>0</v>
      </c>
      <c r="CY21" s="16">
        <v>0</v>
      </c>
      <c r="CZ21" s="16">
        <v>0</v>
      </c>
      <c r="DA21" s="16">
        <v>0</v>
      </c>
      <c r="DB21" s="16">
        <v>0</v>
      </c>
      <c r="DC21" s="16">
        <v>0</v>
      </c>
      <c r="DD21" s="16">
        <v>0</v>
      </c>
      <c r="DE21" s="16">
        <v>0</v>
      </c>
      <c r="DF21" s="16">
        <v>0</v>
      </c>
      <c r="DG21" s="16">
        <v>0</v>
      </c>
      <c r="DH21" s="16">
        <v>0</v>
      </c>
      <c r="DI21" s="16">
        <v>0</v>
      </c>
      <c r="DJ21" s="16">
        <v>0</v>
      </c>
      <c r="DK21" s="16">
        <v>0</v>
      </c>
      <c r="DL21" s="16">
        <v>3359.3</v>
      </c>
      <c r="DM21" s="16">
        <v>2433.4</v>
      </c>
      <c r="DN21" s="16">
        <f t="shared" si="11"/>
        <v>72.437710237251807</v>
      </c>
      <c r="DO21" s="16">
        <v>0</v>
      </c>
      <c r="DP21" s="16">
        <v>0</v>
      </c>
      <c r="DQ21" s="16">
        <v>0</v>
      </c>
      <c r="DR21" s="16">
        <v>5.0999999999999996</v>
      </c>
      <c r="DS21" s="16">
        <v>0</v>
      </c>
      <c r="DT21" s="16">
        <f t="shared" si="12"/>
        <v>0</v>
      </c>
      <c r="DU21" s="16">
        <v>0</v>
      </c>
      <c r="DV21" s="16">
        <v>0</v>
      </c>
      <c r="DW21" s="16">
        <v>0</v>
      </c>
      <c r="DX21" s="16">
        <v>0</v>
      </c>
      <c r="DY21" s="16">
        <v>0</v>
      </c>
      <c r="DZ21" s="16">
        <v>0</v>
      </c>
      <c r="EA21" s="16">
        <v>1292.7</v>
      </c>
      <c r="EB21" s="16">
        <v>0</v>
      </c>
      <c r="EC21" s="16">
        <f t="shared" si="13"/>
        <v>0</v>
      </c>
      <c r="ED21" s="16">
        <v>0</v>
      </c>
      <c r="EE21" s="16">
        <v>0</v>
      </c>
      <c r="EF21" s="16">
        <v>0</v>
      </c>
      <c r="EG21" s="16">
        <v>0</v>
      </c>
      <c r="EH21" s="16">
        <v>0</v>
      </c>
      <c r="EI21" s="16">
        <v>0</v>
      </c>
      <c r="EJ21" s="16">
        <v>0</v>
      </c>
      <c r="EK21" s="16">
        <v>0</v>
      </c>
      <c r="EL21" s="16">
        <v>0</v>
      </c>
      <c r="EM21" s="16">
        <v>972.4</v>
      </c>
      <c r="EN21" s="16">
        <v>0</v>
      </c>
      <c r="EO21" s="16">
        <f t="shared" si="14"/>
        <v>0</v>
      </c>
      <c r="EP21" s="16">
        <v>0</v>
      </c>
      <c r="EQ21" s="16">
        <v>0</v>
      </c>
      <c r="ER21" s="16">
        <v>0</v>
      </c>
      <c r="ES21" s="16">
        <v>0</v>
      </c>
      <c r="ET21" s="16">
        <v>0</v>
      </c>
      <c r="EU21" s="16">
        <v>0</v>
      </c>
      <c r="EV21" s="16">
        <v>0</v>
      </c>
      <c r="EW21" s="16">
        <v>0</v>
      </c>
      <c r="EX21" s="16">
        <v>0</v>
      </c>
      <c r="EY21" s="16">
        <v>0</v>
      </c>
      <c r="EZ21" s="16">
        <v>0</v>
      </c>
      <c r="FA21" s="16">
        <v>0</v>
      </c>
      <c r="FB21" s="16">
        <v>0</v>
      </c>
      <c r="FC21" s="16">
        <v>0</v>
      </c>
      <c r="FD21" s="16">
        <v>0</v>
      </c>
      <c r="FE21" s="16">
        <v>0</v>
      </c>
      <c r="FF21" s="16">
        <v>0</v>
      </c>
      <c r="FG21" s="16">
        <v>0</v>
      </c>
      <c r="FH21" s="16">
        <v>0</v>
      </c>
      <c r="FI21" s="16">
        <v>0</v>
      </c>
      <c r="FJ21" s="16">
        <v>0</v>
      </c>
      <c r="FK21" s="16">
        <v>150</v>
      </c>
      <c r="FL21" s="16">
        <v>0</v>
      </c>
      <c r="FM21" s="16">
        <f t="shared" si="15"/>
        <v>0</v>
      </c>
      <c r="FN21" s="16">
        <v>0</v>
      </c>
      <c r="FO21" s="16">
        <v>0</v>
      </c>
      <c r="FP21" s="16">
        <v>0</v>
      </c>
      <c r="FQ21" s="16">
        <v>0</v>
      </c>
      <c r="FR21" s="16">
        <v>0</v>
      </c>
      <c r="FS21" s="16">
        <v>0</v>
      </c>
      <c r="FT21" s="16">
        <v>0</v>
      </c>
      <c r="FU21" s="16">
        <v>0</v>
      </c>
      <c r="FV21" s="16">
        <v>0</v>
      </c>
      <c r="FW21" s="17">
        <f t="shared" si="16"/>
        <v>49169.1</v>
      </c>
      <c r="FX21" s="17">
        <f t="shared" si="16"/>
        <v>7840.5</v>
      </c>
      <c r="FY21" s="17">
        <f t="shared" si="17"/>
        <v>15.945990469624217</v>
      </c>
      <c r="FZ21" s="16">
        <v>3323</v>
      </c>
      <c r="GA21" s="16">
        <v>1498.7</v>
      </c>
      <c r="GB21" s="16">
        <f t="shared" si="18"/>
        <v>45.100812518808311</v>
      </c>
      <c r="GC21" s="16">
        <v>459.3</v>
      </c>
      <c r="GD21" s="16">
        <v>186.2</v>
      </c>
      <c r="GE21" s="16">
        <f t="shared" si="19"/>
        <v>40.539952101023289</v>
      </c>
      <c r="GF21" s="16">
        <v>316</v>
      </c>
      <c r="GG21" s="16">
        <v>43.9</v>
      </c>
      <c r="GH21" s="16">
        <f t="shared" si="20"/>
        <v>13.892405063291138</v>
      </c>
      <c r="GI21" s="16">
        <v>1.2</v>
      </c>
      <c r="GJ21" s="16">
        <v>0.6</v>
      </c>
      <c r="GK21" s="16">
        <f t="shared" si="21"/>
        <v>50</v>
      </c>
      <c r="GL21" s="16">
        <v>295.2</v>
      </c>
      <c r="GM21" s="16">
        <v>114.9</v>
      </c>
      <c r="GN21" s="16">
        <f t="shared" si="22"/>
        <v>38.922764227642283</v>
      </c>
      <c r="GO21" s="16">
        <v>928.6</v>
      </c>
      <c r="GP21" s="16">
        <v>0</v>
      </c>
      <c r="GQ21" s="16">
        <f t="shared" si="23"/>
        <v>0</v>
      </c>
      <c r="GR21" s="16">
        <v>0</v>
      </c>
      <c r="GS21" s="16">
        <v>0</v>
      </c>
      <c r="GT21" s="16">
        <v>0</v>
      </c>
      <c r="GU21" s="16">
        <v>174.8</v>
      </c>
      <c r="GV21" s="16">
        <v>63.7</v>
      </c>
      <c r="GW21" s="16">
        <f t="shared" si="24"/>
        <v>36.441647597254004</v>
      </c>
      <c r="GX21" s="16">
        <v>23863.9</v>
      </c>
      <c r="GY21" s="16">
        <v>12640.4</v>
      </c>
      <c r="GZ21" s="16">
        <f t="shared" si="25"/>
        <v>52.968710059965055</v>
      </c>
      <c r="HA21" s="16">
        <v>81261.899999999994</v>
      </c>
      <c r="HB21" s="16">
        <v>45791.6</v>
      </c>
      <c r="HC21" s="16">
        <f t="shared" si="26"/>
        <v>56.350639106395498</v>
      </c>
      <c r="HD21" s="16">
        <v>1109.2</v>
      </c>
      <c r="HE21" s="16">
        <v>531</v>
      </c>
      <c r="HF21" s="16">
        <f t="shared" si="27"/>
        <v>47.87234042553191</v>
      </c>
      <c r="HG21" s="16">
        <v>0.3</v>
      </c>
      <c r="HH21" s="16">
        <v>0.2</v>
      </c>
      <c r="HI21" s="16">
        <f t="shared" si="28"/>
        <v>66.666666666666671</v>
      </c>
      <c r="HJ21" s="16">
        <v>295.2</v>
      </c>
      <c r="HK21" s="16">
        <v>139.4</v>
      </c>
      <c r="HL21" s="16">
        <f t="shared" si="29"/>
        <v>47.222222222222229</v>
      </c>
      <c r="HM21" s="16">
        <v>10389.700000000001</v>
      </c>
      <c r="HN21" s="16">
        <v>6060.6</v>
      </c>
      <c r="HO21" s="16">
        <f t="shared" si="30"/>
        <v>58.332771879842539</v>
      </c>
      <c r="HP21" s="16">
        <v>0</v>
      </c>
      <c r="HQ21" s="16">
        <v>0</v>
      </c>
      <c r="HR21" s="16">
        <v>0</v>
      </c>
      <c r="HS21" s="16">
        <v>52.8</v>
      </c>
      <c r="HT21" s="16">
        <v>19.2</v>
      </c>
      <c r="HU21" s="16">
        <f t="shared" si="31"/>
        <v>36.363636363636367</v>
      </c>
      <c r="HV21" s="16">
        <v>3.8</v>
      </c>
      <c r="HW21" s="16">
        <v>0</v>
      </c>
      <c r="HX21" s="16">
        <f t="shared" si="32"/>
        <v>0</v>
      </c>
      <c r="HY21" s="16">
        <v>0</v>
      </c>
      <c r="HZ21" s="16">
        <v>0</v>
      </c>
      <c r="IA21" s="16">
        <v>0</v>
      </c>
      <c r="IB21" s="16">
        <v>738</v>
      </c>
      <c r="IC21" s="16">
        <v>365.1</v>
      </c>
      <c r="ID21" s="16">
        <f t="shared" si="33"/>
        <v>49.471544715447159</v>
      </c>
      <c r="IE21" s="16">
        <v>0</v>
      </c>
      <c r="IF21" s="16">
        <v>0</v>
      </c>
      <c r="IG21" s="16">
        <v>0</v>
      </c>
      <c r="IH21" s="17">
        <f t="shared" si="34"/>
        <v>123212.9</v>
      </c>
      <c r="II21" s="17">
        <f t="shared" si="34"/>
        <v>67455.5</v>
      </c>
      <c r="IJ21" s="17">
        <f t="shared" si="35"/>
        <v>54.747108460234287</v>
      </c>
      <c r="IK21" s="16">
        <v>0</v>
      </c>
      <c r="IL21" s="16">
        <v>0</v>
      </c>
      <c r="IM21" s="16">
        <v>0</v>
      </c>
      <c r="IN21" s="16">
        <v>0</v>
      </c>
      <c r="IO21" s="16">
        <v>0</v>
      </c>
      <c r="IP21" s="16">
        <v>0</v>
      </c>
      <c r="IQ21" s="16">
        <v>0</v>
      </c>
      <c r="IR21" s="16">
        <v>0</v>
      </c>
      <c r="IS21" s="16">
        <v>0</v>
      </c>
      <c r="IT21" s="16">
        <v>0</v>
      </c>
      <c r="IU21" s="16">
        <v>0</v>
      </c>
      <c r="IV21" s="16">
        <v>0</v>
      </c>
      <c r="IW21" s="16">
        <v>0</v>
      </c>
      <c r="IX21" s="16">
        <v>0</v>
      </c>
      <c r="IY21" s="16">
        <v>0</v>
      </c>
      <c r="IZ21" s="17">
        <f t="shared" si="37"/>
        <v>0</v>
      </c>
      <c r="JA21" s="17">
        <f t="shared" si="37"/>
        <v>0</v>
      </c>
      <c r="JB21" s="17">
        <v>0</v>
      </c>
      <c r="JC21" s="18">
        <f t="shared" si="2"/>
        <v>204430.5</v>
      </c>
      <c r="JD21" s="18">
        <f t="shared" si="2"/>
        <v>93990.9</v>
      </c>
      <c r="JE21" s="18">
        <f t="shared" si="39"/>
        <v>45.976945710155768</v>
      </c>
    </row>
    <row r="22" spans="1:265" s="12" customFormat="1" ht="23.25" customHeight="1">
      <c r="A22" s="15" t="s">
        <v>111</v>
      </c>
      <c r="B22" s="16">
        <v>8315.7999999999993</v>
      </c>
      <c r="C22" s="16">
        <v>4851</v>
      </c>
      <c r="D22" s="16">
        <f t="shared" si="3"/>
        <v>58.334736285143954</v>
      </c>
      <c r="E22" s="16">
        <v>28675.3</v>
      </c>
      <c r="F22" s="16">
        <v>18689.2</v>
      </c>
      <c r="G22" s="16">
        <f t="shared" si="4"/>
        <v>65.175255359141843</v>
      </c>
      <c r="H22" s="17">
        <f t="shared" si="0"/>
        <v>36991.1</v>
      </c>
      <c r="I22" s="17">
        <f t="shared" si="1"/>
        <v>23540.2</v>
      </c>
      <c r="J22" s="17">
        <f t="shared" si="5"/>
        <v>63.637469553487193</v>
      </c>
      <c r="K22" s="16">
        <v>2795.2</v>
      </c>
      <c r="L22" s="16">
        <v>1115.4000000000001</v>
      </c>
      <c r="M22" s="16">
        <f t="shared" si="6"/>
        <v>39.904121350887237</v>
      </c>
      <c r="N22" s="16">
        <v>0</v>
      </c>
      <c r="O22" s="16">
        <v>0</v>
      </c>
      <c r="P22" s="16">
        <v>0</v>
      </c>
      <c r="Q22" s="16"/>
      <c r="R22" s="16"/>
      <c r="S22" s="16">
        <v>0</v>
      </c>
      <c r="T22" s="16">
        <v>18268.599999999999</v>
      </c>
      <c r="U22" s="16">
        <v>4521.3</v>
      </c>
      <c r="V22" s="16">
        <f t="shared" si="8"/>
        <v>24.74902291363323</v>
      </c>
      <c r="W22" s="16">
        <v>1706.4</v>
      </c>
      <c r="X22" s="16">
        <v>741.3</v>
      </c>
      <c r="Y22" s="16">
        <f t="shared" si="9"/>
        <v>43.442334739803087</v>
      </c>
      <c r="Z22" s="16">
        <v>0</v>
      </c>
      <c r="AA22" s="16">
        <v>0</v>
      </c>
      <c r="AB22" s="16">
        <v>0</v>
      </c>
      <c r="AC22" s="16">
        <v>393.7</v>
      </c>
      <c r="AD22" s="16">
        <v>0</v>
      </c>
      <c r="AE22" s="16">
        <f t="shared" si="10"/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16">
        <v>0</v>
      </c>
      <c r="AW22" s="16">
        <v>0</v>
      </c>
      <c r="AX22" s="16">
        <v>0</v>
      </c>
      <c r="AY22" s="16">
        <v>0</v>
      </c>
      <c r="AZ22" s="16">
        <v>0</v>
      </c>
      <c r="BA22" s="16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0</v>
      </c>
      <c r="BG22" s="16">
        <v>0</v>
      </c>
      <c r="BH22" s="16">
        <v>0</v>
      </c>
      <c r="BI22" s="16">
        <v>0</v>
      </c>
      <c r="BJ22" s="16">
        <v>0</v>
      </c>
      <c r="BK22" s="16">
        <v>0</v>
      </c>
      <c r="BL22" s="16">
        <v>0</v>
      </c>
      <c r="BM22" s="16">
        <v>0</v>
      </c>
      <c r="BN22" s="16">
        <v>0</v>
      </c>
      <c r="BO22" s="16">
        <v>0</v>
      </c>
      <c r="BP22" s="16">
        <v>0</v>
      </c>
      <c r="BQ22" s="16">
        <v>0</v>
      </c>
      <c r="BR22" s="16">
        <v>0</v>
      </c>
      <c r="BS22" s="16">
        <v>0</v>
      </c>
      <c r="BT22" s="16">
        <v>0</v>
      </c>
      <c r="BU22" s="16">
        <v>0</v>
      </c>
      <c r="BV22" s="16">
        <v>0</v>
      </c>
      <c r="BW22" s="16">
        <v>0</v>
      </c>
      <c r="BX22" s="16">
        <v>0</v>
      </c>
      <c r="BY22" s="16">
        <v>0</v>
      </c>
      <c r="BZ22" s="16">
        <v>0</v>
      </c>
      <c r="CA22" s="16">
        <v>0</v>
      </c>
      <c r="CB22" s="16">
        <v>0</v>
      </c>
      <c r="CC22" s="16">
        <v>0</v>
      </c>
      <c r="CD22" s="16">
        <v>0</v>
      </c>
      <c r="CE22" s="16">
        <v>0</v>
      </c>
      <c r="CF22" s="16">
        <v>0</v>
      </c>
      <c r="CG22" s="16">
        <v>0</v>
      </c>
      <c r="CH22" s="16">
        <v>0</v>
      </c>
      <c r="CI22" s="16">
        <v>0</v>
      </c>
      <c r="CJ22" s="16">
        <v>0</v>
      </c>
      <c r="CK22" s="16">
        <v>0</v>
      </c>
      <c r="CL22" s="16">
        <v>0</v>
      </c>
      <c r="CM22" s="16">
        <v>0</v>
      </c>
      <c r="CN22" s="16">
        <v>0</v>
      </c>
      <c r="CO22" s="16">
        <v>0</v>
      </c>
      <c r="CP22" s="16">
        <v>0</v>
      </c>
      <c r="CQ22" s="16">
        <v>0</v>
      </c>
      <c r="CR22" s="16">
        <v>0</v>
      </c>
      <c r="CS22" s="16">
        <v>0</v>
      </c>
      <c r="CT22" s="16">
        <v>0</v>
      </c>
      <c r="CU22" s="16">
        <v>0</v>
      </c>
      <c r="CV22" s="16">
        <v>0</v>
      </c>
      <c r="CW22" s="16">
        <v>0</v>
      </c>
      <c r="CX22" s="16">
        <v>0</v>
      </c>
      <c r="CY22" s="16">
        <v>0</v>
      </c>
      <c r="CZ22" s="16">
        <v>0</v>
      </c>
      <c r="DA22" s="16">
        <v>0</v>
      </c>
      <c r="DB22" s="16">
        <v>0</v>
      </c>
      <c r="DC22" s="16">
        <v>0</v>
      </c>
      <c r="DD22" s="16">
        <v>0</v>
      </c>
      <c r="DE22" s="16">
        <v>0</v>
      </c>
      <c r="DF22" s="16">
        <v>0</v>
      </c>
      <c r="DG22" s="16">
        <v>0</v>
      </c>
      <c r="DH22" s="16">
        <v>0</v>
      </c>
      <c r="DI22" s="16">
        <v>0</v>
      </c>
      <c r="DJ22" s="16">
        <v>0</v>
      </c>
      <c r="DK22" s="16">
        <v>0</v>
      </c>
      <c r="DL22" s="16">
        <v>2822.9</v>
      </c>
      <c r="DM22" s="16">
        <v>2672.8</v>
      </c>
      <c r="DN22" s="16">
        <f t="shared" si="11"/>
        <v>94.682773034822361</v>
      </c>
      <c r="DO22" s="16">
        <v>0</v>
      </c>
      <c r="DP22" s="16">
        <v>0</v>
      </c>
      <c r="DQ22" s="16">
        <v>0</v>
      </c>
      <c r="DR22" s="16">
        <v>3.8</v>
      </c>
      <c r="DS22" s="16">
        <v>3.8</v>
      </c>
      <c r="DT22" s="16">
        <f t="shared" si="12"/>
        <v>100</v>
      </c>
      <c r="DU22" s="16">
        <v>2249.9</v>
      </c>
      <c r="DV22" s="16">
        <v>0</v>
      </c>
      <c r="DW22" s="16">
        <v>0</v>
      </c>
      <c r="DX22" s="16">
        <v>0</v>
      </c>
      <c r="DY22" s="16">
        <v>0</v>
      </c>
      <c r="DZ22" s="16">
        <v>0</v>
      </c>
      <c r="EA22" s="16">
        <v>1541.2</v>
      </c>
      <c r="EB22" s="16">
        <v>0</v>
      </c>
      <c r="EC22" s="16">
        <f t="shared" si="13"/>
        <v>0</v>
      </c>
      <c r="ED22" s="16">
        <v>0</v>
      </c>
      <c r="EE22" s="16">
        <v>0</v>
      </c>
      <c r="EF22" s="16">
        <v>0</v>
      </c>
      <c r="EG22" s="16">
        <v>0</v>
      </c>
      <c r="EH22" s="16">
        <v>0</v>
      </c>
      <c r="EI22" s="16">
        <v>0</v>
      </c>
      <c r="EJ22" s="16">
        <v>0</v>
      </c>
      <c r="EK22" s="16">
        <v>0</v>
      </c>
      <c r="EL22" s="16">
        <v>0</v>
      </c>
      <c r="EM22" s="16">
        <v>972.4</v>
      </c>
      <c r="EN22" s="16">
        <v>0</v>
      </c>
      <c r="EO22" s="16">
        <f t="shared" si="14"/>
        <v>0</v>
      </c>
      <c r="EP22" s="16">
        <v>0</v>
      </c>
      <c r="EQ22" s="16">
        <v>0</v>
      </c>
      <c r="ER22" s="16">
        <v>0</v>
      </c>
      <c r="ES22" s="16">
        <v>0</v>
      </c>
      <c r="ET22" s="16">
        <v>0</v>
      </c>
      <c r="EU22" s="16">
        <v>0</v>
      </c>
      <c r="EV22" s="16">
        <v>37464.400000000001</v>
      </c>
      <c r="EW22" s="16">
        <v>2169.4</v>
      </c>
      <c r="EX22" s="16">
        <f>SUM(EW22/EV22*100)</f>
        <v>5.7905638419406156</v>
      </c>
      <c r="EY22" s="16">
        <v>0</v>
      </c>
      <c r="EZ22" s="16">
        <v>0</v>
      </c>
      <c r="FA22" s="16">
        <v>0</v>
      </c>
      <c r="FB22" s="16">
        <v>0</v>
      </c>
      <c r="FC22" s="16">
        <v>0</v>
      </c>
      <c r="FD22" s="16">
        <v>0</v>
      </c>
      <c r="FE22" s="16">
        <v>0</v>
      </c>
      <c r="FF22" s="16">
        <v>0</v>
      </c>
      <c r="FG22" s="16">
        <v>0</v>
      </c>
      <c r="FH22" s="16">
        <v>0</v>
      </c>
      <c r="FI22" s="16">
        <v>0</v>
      </c>
      <c r="FJ22" s="16">
        <v>0</v>
      </c>
      <c r="FK22" s="16">
        <v>300</v>
      </c>
      <c r="FL22" s="16">
        <v>0</v>
      </c>
      <c r="FM22" s="16">
        <f t="shared" si="15"/>
        <v>0</v>
      </c>
      <c r="FN22" s="16">
        <v>0</v>
      </c>
      <c r="FO22" s="16">
        <v>0</v>
      </c>
      <c r="FP22" s="16">
        <v>0</v>
      </c>
      <c r="FQ22" s="16">
        <v>0</v>
      </c>
      <c r="FR22" s="16">
        <v>0</v>
      </c>
      <c r="FS22" s="16">
        <v>0</v>
      </c>
      <c r="FT22" s="16">
        <v>0</v>
      </c>
      <c r="FU22" s="16">
        <v>0</v>
      </c>
      <c r="FV22" s="16">
        <v>0</v>
      </c>
      <c r="FW22" s="17">
        <f t="shared" si="16"/>
        <v>68518.5</v>
      </c>
      <c r="FX22" s="17">
        <f t="shared" si="16"/>
        <v>11224</v>
      </c>
      <c r="FY22" s="17">
        <f t="shared" si="17"/>
        <v>16.380977400264165</v>
      </c>
      <c r="FZ22" s="16">
        <v>1994.1</v>
      </c>
      <c r="GA22" s="16">
        <v>886</v>
      </c>
      <c r="GB22" s="16">
        <f t="shared" si="18"/>
        <v>44.431071661401134</v>
      </c>
      <c r="GC22" s="16">
        <v>393.4</v>
      </c>
      <c r="GD22" s="16">
        <v>163.5</v>
      </c>
      <c r="GE22" s="16">
        <f t="shared" si="19"/>
        <v>41.560752414844941</v>
      </c>
      <c r="GF22" s="16">
        <v>210.8</v>
      </c>
      <c r="GG22" s="16">
        <v>60.3</v>
      </c>
      <c r="GH22" s="16">
        <f t="shared" si="20"/>
        <v>28.605313092979124</v>
      </c>
      <c r="GI22" s="16">
        <v>1.3</v>
      </c>
      <c r="GJ22" s="16">
        <v>0.6</v>
      </c>
      <c r="GK22" s="16">
        <f t="shared" si="21"/>
        <v>46.153846153846153</v>
      </c>
      <c r="GL22" s="16">
        <v>295.2</v>
      </c>
      <c r="GM22" s="16">
        <v>132.9</v>
      </c>
      <c r="GN22" s="16">
        <f t="shared" si="22"/>
        <v>45.020325203252035</v>
      </c>
      <c r="GO22" s="16">
        <v>928.6</v>
      </c>
      <c r="GP22" s="16">
        <v>928.6</v>
      </c>
      <c r="GQ22" s="16">
        <f t="shared" si="23"/>
        <v>100</v>
      </c>
      <c r="GR22" s="16">
        <v>0</v>
      </c>
      <c r="GS22" s="16">
        <v>0</v>
      </c>
      <c r="GT22" s="16">
        <v>0</v>
      </c>
      <c r="GU22" s="16">
        <v>49.3</v>
      </c>
      <c r="GV22" s="16">
        <v>16.399999999999999</v>
      </c>
      <c r="GW22" s="16">
        <f t="shared" si="24"/>
        <v>33.265720081135903</v>
      </c>
      <c r="GX22" s="16">
        <v>0</v>
      </c>
      <c r="GY22" s="16">
        <v>0</v>
      </c>
      <c r="GZ22" s="16">
        <v>0</v>
      </c>
      <c r="HA22" s="16">
        <v>57606.5</v>
      </c>
      <c r="HB22" s="16">
        <v>31422.2</v>
      </c>
      <c r="HC22" s="16">
        <f t="shared" si="26"/>
        <v>54.546275159921187</v>
      </c>
      <c r="HD22" s="16">
        <v>0</v>
      </c>
      <c r="HE22" s="16">
        <v>0</v>
      </c>
      <c r="HF22" s="16">
        <v>0</v>
      </c>
      <c r="HG22" s="16">
        <v>0.1</v>
      </c>
      <c r="HH22" s="16">
        <v>0</v>
      </c>
      <c r="HI22" s="16">
        <f t="shared" si="28"/>
        <v>0</v>
      </c>
      <c r="HJ22" s="16">
        <v>295.2</v>
      </c>
      <c r="HK22" s="16">
        <v>129.1</v>
      </c>
      <c r="HL22" s="16">
        <f t="shared" si="29"/>
        <v>43.733062330623305</v>
      </c>
      <c r="HM22" s="16">
        <v>7747.6</v>
      </c>
      <c r="HN22" s="16">
        <v>4679.2</v>
      </c>
      <c r="HO22" s="16">
        <f t="shared" si="30"/>
        <v>60.395477309102162</v>
      </c>
      <c r="HP22" s="16">
        <v>0</v>
      </c>
      <c r="HQ22" s="16">
        <v>0</v>
      </c>
      <c r="HR22" s="16">
        <v>0</v>
      </c>
      <c r="HS22" s="16">
        <v>52.8</v>
      </c>
      <c r="HT22" s="16">
        <v>18.7</v>
      </c>
      <c r="HU22" s="16">
        <f t="shared" si="31"/>
        <v>35.416666666666671</v>
      </c>
      <c r="HV22" s="16">
        <v>0</v>
      </c>
      <c r="HW22" s="16">
        <v>0</v>
      </c>
      <c r="HX22" s="16">
        <v>0</v>
      </c>
      <c r="HY22" s="16">
        <v>0</v>
      </c>
      <c r="HZ22" s="16">
        <v>0</v>
      </c>
      <c r="IA22" s="16">
        <v>0</v>
      </c>
      <c r="IB22" s="16">
        <v>738</v>
      </c>
      <c r="IC22" s="16">
        <v>312.89999999999998</v>
      </c>
      <c r="ID22" s="16">
        <f t="shared" si="33"/>
        <v>42.398373983739837</v>
      </c>
      <c r="IE22" s="16">
        <v>0</v>
      </c>
      <c r="IF22" s="16">
        <v>0</v>
      </c>
      <c r="IG22" s="16">
        <v>0</v>
      </c>
      <c r="IH22" s="17">
        <f t="shared" si="34"/>
        <v>70312.899999999994</v>
      </c>
      <c r="II22" s="17">
        <f t="shared" si="34"/>
        <v>38750.399999999994</v>
      </c>
      <c r="IJ22" s="17">
        <f t="shared" si="35"/>
        <v>55.111366477559585</v>
      </c>
      <c r="IK22" s="16">
        <v>0</v>
      </c>
      <c r="IL22" s="16">
        <v>0</v>
      </c>
      <c r="IM22" s="16">
        <v>0</v>
      </c>
      <c r="IN22" s="16">
        <v>0</v>
      </c>
      <c r="IO22" s="16">
        <v>0</v>
      </c>
      <c r="IP22" s="16">
        <v>0</v>
      </c>
      <c r="IQ22" s="16">
        <v>0</v>
      </c>
      <c r="IR22" s="16">
        <v>0</v>
      </c>
      <c r="IS22" s="16">
        <v>0</v>
      </c>
      <c r="IT22" s="16">
        <v>0</v>
      </c>
      <c r="IU22" s="16">
        <v>0</v>
      </c>
      <c r="IV22" s="16">
        <v>0</v>
      </c>
      <c r="IW22" s="16">
        <v>0</v>
      </c>
      <c r="IX22" s="16">
        <v>0</v>
      </c>
      <c r="IY22" s="16">
        <v>0</v>
      </c>
      <c r="IZ22" s="17">
        <f t="shared" si="37"/>
        <v>0</v>
      </c>
      <c r="JA22" s="17">
        <f t="shared" si="37"/>
        <v>0</v>
      </c>
      <c r="JB22" s="17">
        <v>0</v>
      </c>
      <c r="JC22" s="18">
        <f t="shared" si="2"/>
        <v>175822.5</v>
      </c>
      <c r="JD22" s="18">
        <f t="shared" si="2"/>
        <v>73514.599999999991</v>
      </c>
      <c r="JE22" s="18">
        <f t="shared" si="39"/>
        <v>41.811827268978654</v>
      </c>
    </row>
    <row r="23" spans="1:265" s="12" customFormat="1" ht="23.25" customHeight="1">
      <c r="A23" s="15" t="s">
        <v>112</v>
      </c>
      <c r="B23" s="16">
        <v>0</v>
      </c>
      <c r="C23" s="16">
        <v>0</v>
      </c>
      <c r="D23" s="16">
        <v>0</v>
      </c>
      <c r="E23" s="16">
        <v>7775.2</v>
      </c>
      <c r="F23" s="16">
        <v>4535.3</v>
      </c>
      <c r="G23" s="16">
        <f t="shared" si="4"/>
        <v>58.33033233871798</v>
      </c>
      <c r="H23" s="17">
        <f t="shared" si="0"/>
        <v>7775.2</v>
      </c>
      <c r="I23" s="17">
        <f t="shared" si="1"/>
        <v>4535.3</v>
      </c>
      <c r="J23" s="17">
        <f t="shared" si="5"/>
        <v>58.33033233871798</v>
      </c>
      <c r="K23" s="16">
        <v>7492.2</v>
      </c>
      <c r="L23" s="16">
        <v>0</v>
      </c>
      <c r="M23" s="16">
        <f t="shared" si="6"/>
        <v>0</v>
      </c>
      <c r="N23" s="16">
        <v>2594.4</v>
      </c>
      <c r="O23" s="16">
        <v>0</v>
      </c>
      <c r="P23" s="16">
        <f t="shared" si="7"/>
        <v>0</v>
      </c>
      <c r="Q23" s="16"/>
      <c r="R23" s="16"/>
      <c r="S23" s="16">
        <v>0</v>
      </c>
      <c r="T23" s="16">
        <v>32914.699999999997</v>
      </c>
      <c r="U23" s="16">
        <v>8978.5</v>
      </c>
      <c r="V23" s="16">
        <f t="shared" si="8"/>
        <v>27.278085475486641</v>
      </c>
      <c r="W23" s="16">
        <v>2071.8000000000002</v>
      </c>
      <c r="X23" s="16">
        <v>830.4</v>
      </c>
      <c r="Y23" s="16">
        <f t="shared" si="9"/>
        <v>40.081088908195767</v>
      </c>
      <c r="Z23" s="16">
        <v>0</v>
      </c>
      <c r="AA23" s="16">
        <v>0</v>
      </c>
      <c r="AB23" s="16">
        <v>0</v>
      </c>
      <c r="AC23" s="16">
        <v>1032.7</v>
      </c>
      <c r="AD23" s="16">
        <v>0</v>
      </c>
      <c r="AE23" s="16">
        <f t="shared" si="10"/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0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0</v>
      </c>
      <c r="BG23" s="16">
        <v>0</v>
      </c>
      <c r="BH23" s="16">
        <v>0</v>
      </c>
      <c r="BI23" s="16">
        <v>0</v>
      </c>
      <c r="BJ23" s="16">
        <v>0</v>
      </c>
      <c r="BK23" s="16">
        <v>0</v>
      </c>
      <c r="BL23" s="16">
        <v>0</v>
      </c>
      <c r="BM23" s="16">
        <v>0</v>
      </c>
      <c r="BN23" s="16">
        <v>0</v>
      </c>
      <c r="BO23" s="16">
        <v>0</v>
      </c>
      <c r="BP23" s="16">
        <v>0</v>
      </c>
      <c r="BQ23" s="16">
        <v>0</v>
      </c>
      <c r="BR23" s="16">
        <v>0</v>
      </c>
      <c r="BS23" s="16">
        <v>0</v>
      </c>
      <c r="BT23" s="16">
        <v>0</v>
      </c>
      <c r="BU23" s="16">
        <v>0</v>
      </c>
      <c r="BV23" s="16">
        <v>0</v>
      </c>
      <c r="BW23" s="16">
        <v>0</v>
      </c>
      <c r="BX23" s="16">
        <v>0</v>
      </c>
      <c r="BY23" s="16">
        <v>0</v>
      </c>
      <c r="BZ23" s="16">
        <v>0</v>
      </c>
      <c r="CA23" s="16">
        <v>0</v>
      </c>
      <c r="CB23" s="16">
        <v>0</v>
      </c>
      <c r="CC23" s="16">
        <v>0</v>
      </c>
      <c r="CD23" s="16">
        <v>0</v>
      </c>
      <c r="CE23" s="16">
        <v>0</v>
      </c>
      <c r="CF23" s="16">
        <v>0</v>
      </c>
      <c r="CG23" s="16">
        <v>0</v>
      </c>
      <c r="CH23" s="16">
        <v>0</v>
      </c>
      <c r="CI23" s="16">
        <v>0</v>
      </c>
      <c r="CJ23" s="16">
        <v>0</v>
      </c>
      <c r="CK23" s="16">
        <v>0</v>
      </c>
      <c r="CL23" s="16">
        <v>0</v>
      </c>
      <c r="CM23" s="16">
        <v>0</v>
      </c>
      <c r="CN23" s="16">
        <v>0</v>
      </c>
      <c r="CO23" s="16">
        <v>0</v>
      </c>
      <c r="CP23" s="16">
        <v>0</v>
      </c>
      <c r="CQ23" s="16">
        <v>0</v>
      </c>
      <c r="CR23" s="16">
        <v>0</v>
      </c>
      <c r="CS23" s="16">
        <v>0</v>
      </c>
      <c r="CT23" s="16">
        <v>0</v>
      </c>
      <c r="CU23" s="16">
        <v>0</v>
      </c>
      <c r="CV23" s="16">
        <v>0</v>
      </c>
      <c r="CW23" s="16">
        <v>0</v>
      </c>
      <c r="CX23" s="16">
        <v>0</v>
      </c>
      <c r="CY23" s="16">
        <v>0</v>
      </c>
      <c r="CZ23" s="16">
        <v>0</v>
      </c>
      <c r="DA23" s="16">
        <v>0</v>
      </c>
      <c r="DB23" s="16">
        <v>0</v>
      </c>
      <c r="DC23" s="16">
        <v>0</v>
      </c>
      <c r="DD23" s="16">
        <v>0</v>
      </c>
      <c r="DE23" s="16">
        <v>0</v>
      </c>
      <c r="DF23" s="16">
        <v>0</v>
      </c>
      <c r="DG23" s="16">
        <v>0</v>
      </c>
      <c r="DH23" s="16">
        <v>0</v>
      </c>
      <c r="DI23" s="16">
        <v>0</v>
      </c>
      <c r="DJ23" s="16">
        <v>0</v>
      </c>
      <c r="DK23" s="16">
        <v>0</v>
      </c>
      <c r="DL23" s="16">
        <v>5036.3999999999996</v>
      </c>
      <c r="DM23" s="16">
        <v>4680</v>
      </c>
      <c r="DN23" s="16">
        <f t="shared" si="11"/>
        <v>92.923516797712651</v>
      </c>
      <c r="DO23" s="16">
        <v>0</v>
      </c>
      <c r="DP23" s="16">
        <v>0</v>
      </c>
      <c r="DQ23" s="16">
        <v>0</v>
      </c>
      <c r="DR23" s="16">
        <v>10.9</v>
      </c>
      <c r="DS23" s="16">
        <v>0</v>
      </c>
      <c r="DT23" s="16">
        <f t="shared" si="12"/>
        <v>0</v>
      </c>
      <c r="DU23" s="16">
        <v>0</v>
      </c>
      <c r="DV23" s="16">
        <v>0</v>
      </c>
      <c r="DW23" s="16">
        <v>0</v>
      </c>
      <c r="DX23" s="16">
        <v>0</v>
      </c>
      <c r="DY23" s="16">
        <v>0</v>
      </c>
      <c r="DZ23" s="16">
        <v>0</v>
      </c>
      <c r="EA23" s="16">
        <v>1944.4</v>
      </c>
      <c r="EB23" s="16">
        <v>0</v>
      </c>
      <c r="EC23" s="16">
        <f t="shared" si="13"/>
        <v>0</v>
      </c>
      <c r="ED23" s="16">
        <v>1172</v>
      </c>
      <c r="EE23" s="16">
        <v>0</v>
      </c>
      <c r="EF23" s="16">
        <f>SUM(EE23/ED23*100)</f>
        <v>0</v>
      </c>
      <c r="EG23" s="16">
        <v>168</v>
      </c>
      <c r="EH23" s="16">
        <v>0</v>
      </c>
      <c r="EI23" s="16">
        <f>SUM(EH23/EG23*100)</f>
        <v>0</v>
      </c>
      <c r="EJ23" s="16">
        <v>0</v>
      </c>
      <c r="EK23" s="16">
        <v>0</v>
      </c>
      <c r="EL23" s="16">
        <v>0</v>
      </c>
      <c r="EM23" s="16">
        <v>972.4</v>
      </c>
      <c r="EN23" s="16">
        <v>0</v>
      </c>
      <c r="EO23" s="16">
        <f t="shared" si="14"/>
        <v>0</v>
      </c>
      <c r="EP23" s="16">
        <v>0</v>
      </c>
      <c r="EQ23" s="16">
        <v>0</v>
      </c>
      <c r="ER23" s="16">
        <v>0</v>
      </c>
      <c r="ES23" s="16">
        <v>0</v>
      </c>
      <c r="ET23" s="16">
        <v>0</v>
      </c>
      <c r="EU23" s="16">
        <v>0</v>
      </c>
      <c r="EV23" s="16">
        <v>9836.2000000000007</v>
      </c>
      <c r="EW23" s="16">
        <v>0</v>
      </c>
      <c r="EX23" s="16">
        <f>SUM(EW23/EV23*100)</f>
        <v>0</v>
      </c>
      <c r="EY23" s="16">
        <v>0</v>
      </c>
      <c r="EZ23" s="16">
        <v>0</v>
      </c>
      <c r="FA23" s="16">
        <v>0</v>
      </c>
      <c r="FB23" s="16">
        <v>0</v>
      </c>
      <c r="FC23" s="16">
        <v>0</v>
      </c>
      <c r="FD23" s="16">
        <v>0</v>
      </c>
      <c r="FE23" s="16">
        <v>0</v>
      </c>
      <c r="FF23" s="16">
        <v>0</v>
      </c>
      <c r="FG23" s="16">
        <v>0</v>
      </c>
      <c r="FH23" s="16">
        <v>0</v>
      </c>
      <c r="FI23" s="16">
        <v>0</v>
      </c>
      <c r="FJ23" s="16">
        <v>0</v>
      </c>
      <c r="FK23" s="16">
        <v>225</v>
      </c>
      <c r="FL23" s="16">
        <v>225</v>
      </c>
      <c r="FM23" s="16">
        <f t="shared" si="15"/>
        <v>100</v>
      </c>
      <c r="FN23" s="16">
        <v>0</v>
      </c>
      <c r="FO23" s="16">
        <v>0</v>
      </c>
      <c r="FP23" s="16">
        <v>0</v>
      </c>
      <c r="FQ23" s="16">
        <v>0</v>
      </c>
      <c r="FR23" s="16">
        <v>0</v>
      </c>
      <c r="FS23" s="16">
        <v>0</v>
      </c>
      <c r="FT23" s="16">
        <v>2033.7</v>
      </c>
      <c r="FU23" s="16">
        <v>0</v>
      </c>
      <c r="FV23" s="16">
        <v>0</v>
      </c>
      <c r="FW23" s="17">
        <f t="shared" si="16"/>
        <v>67504.800000000003</v>
      </c>
      <c r="FX23" s="17">
        <f t="shared" si="16"/>
        <v>14713.9</v>
      </c>
      <c r="FY23" s="17">
        <f t="shared" si="17"/>
        <v>21.796820374254867</v>
      </c>
      <c r="FZ23" s="16">
        <v>3548.1</v>
      </c>
      <c r="GA23" s="16">
        <v>1501.1</v>
      </c>
      <c r="GB23" s="16">
        <f t="shared" si="18"/>
        <v>42.307150305797471</v>
      </c>
      <c r="GC23" s="16">
        <v>804.6</v>
      </c>
      <c r="GD23" s="16">
        <v>314.39999999999998</v>
      </c>
      <c r="GE23" s="16">
        <f t="shared" si="19"/>
        <v>39.075316927665916</v>
      </c>
      <c r="GF23" s="16">
        <v>615.5</v>
      </c>
      <c r="GG23" s="16">
        <v>71.5</v>
      </c>
      <c r="GH23" s="16">
        <f t="shared" si="20"/>
        <v>11.616571892770105</v>
      </c>
      <c r="GI23" s="16">
        <v>2.5</v>
      </c>
      <c r="GJ23" s="16">
        <v>0</v>
      </c>
      <c r="GK23" s="16">
        <f t="shared" si="21"/>
        <v>0</v>
      </c>
      <c r="GL23" s="16">
        <v>803.1</v>
      </c>
      <c r="GM23" s="16">
        <v>366.4</v>
      </c>
      <c r="GN23" s="16">
        <f t="shared" si="22"/>
        <v>45.623210061013566</v>
      </c>
      <c r="GO23" s="16">
        <v>928.6</v>
      </c>
      <c r="GP23" s="16">
        <v>928.6</v>
      </c>
      <c r="GQ23" s="16">
        <f t="shared" si="23"/>
        <v>100</v>
      </c>
      <c r="GR23" s="16">
        <v>0</v>
      </c>
      <c r="GS23" s="16">
        <v>0</v>
      </c>
      <c r="GT23" s="16">
        <v>0</v>
      </c>
      <c r="GU23" s="16">
        <v>82.1</v>
      </c>
      <c r="GV23" s="16">
        <v>65.400000000000006</v>
      </c>
      <c r="GW23" s="16">
        <f t="shared" si="24"/>
        <v>79.658952496954953</v>
      </c>
      <c r="GX23" s="16">
        <v>51079.5</v>
      </c>
      <c r="GY23" s="16">
        <v>25188.799999999999</v>
      </c>
      <c r="GZ23" s="16">
        <f t="shared" si="25"/>
        <v>49.312933760119023</v>
      </c>
      <c r="HA23" s="16">
        <v>142452.4</v>
      </c>
      <c r="HB23" s="16">
        <v>84089.5</v>
      </c>
      <c r="HC23" s="16">
        <f t="shared" si="26"/>
        <v>59.029893494247908</v>
      </c>
      <c r="HD23" s="16">
        <v>1159.5999999999999</v>
      </c>
      <c r="HE23" s="16">
        <v>496</v>
      </c>
      <c r="HF23" s="16">
        <f t="shared" si="27"/>
        <v>42.773370127630223</v>
      </c>
      <c r="HG23" s="16">
        <v>0.2</v>
      </c>
      <c r="HH23" s="16">
        <v>0.1</v>
      </c>
      <c r="HI23" s="16">
        <f t="shared" si="28"/>
        <v>50</v>
      </c>
      <c r="HJ23" s="16">
        <v>590.6</v>
      </c>
      <c r="HK23" s="16">
        <v>252.5</v>
      </c>
      <c r="HL23" s="16">
        <f t="shared" si="29"/>
        <v>42.753132407720962</v>
      </c>
      <c r="HM23" s="16">
        <v>20911.599999999999</v>
      </c>
      <c r="HN23" s="16">
        <v>12198.2</v>
      </c>
      <c r="HO23" s="16">
        <f t="shared" si="30"/>
        <v>58.332217525201337</v>
      </c>
      <c r="HP23" s="16">
        <v>400</v>
      </c>
      <c r="HQ23" s="16">
        <v>0</v>
      </c>
      <c r="HR23" s="16">
        <f>SUM(HQ23/HP23*100)</f>
        <v>0</v>
      </c>
      <c r="HS23" s="16">
        <v>79</v>
      </c>
      <c r="HT23" s="16">
        <v>36.1</v>
      </c>
      <c r="HU23" s="16">
        <f t="shared" si="31"/>
        <v>45.696202531645568</v>
      </c>
      <c r="HV23" s="16">
        <v>24</v>
      </c>
      <c r="HW23" s="16">
        <v>0</v>
      </c>
      <c r="HX23" s="16">
        <f t="shared" si="32"/>
        <v>0</v>
      </c>
      <c r="HY23" s="16">
        <v>0</v>
      </c>
      <c r="HZ23" s="16">
        <v>0</v>
      </c>
      <c r="IA23" s="16">
        <v>0</v>
      </c>
      <c r="IB23" s="16">
        <v>1207</v>
      </c>
      <c r="IC23" s="16">
        <v>601.9</v>
      </c>
      <c r="ID23" s="16">
        <f t="shared" si="33"/>
        <v>49.867439933719965</v>
      </c>
      <c r="IE23" s="16">
        <v>0</v>
      </c>
      <c r="IF23" s="16">
        <v>0</v>
      </c>
      <c r="IG23" s="16">
        <v>0</v>
      </c>
      <c r="IH23" s="17">
        <f t="shared" si="34"/>
        <v>224688.40000000002</v>
      </c>
      <c r="II23" s="17">
        <f t="shared" si="34"/>
        <v>126110.5</v>
      </c>
      <c r="IJ23" s="17">
        <f t="shared" si="35"/>
        <v>56.126840548955791</v>
      </c>
      <c r="IK23" s="16">
        <v>0</v>
      </c>
      <c r="IL23" s="16">
        <v>0</v>
      </c>
      <c r="IM23" s="16">
        <v>0</v>
      </c>
      <c r="IN23" s="16">
        <v>48.3</v>
      </c>
      <c r="IO23" s="16">
        <v>0</v>
      </c>
      <c r="IP23" s="16">
        <f t="shared" si="36"/>
        <v>0</v>
      </c>
      <c r="IQ23" s="16">
        <v>0</v>
      </c>
      <c r="IR23" s="16">
        <v>0</v>
      </c>
      <c r="IS23" s="16">
        <v>0</v>
      </c>
      <c r="IT23" s="16">
        <v>6000</v>
      </c>
      <c r="IU23" s="16">
        <v>0</v>
      </c>
      <c r="IV23" s="16">
        <v>0</v>
      </c>
      <c r="IW23" s="16">
        <v>0</v>
      </c>
      <c r="IX23" s="16">
        <v>0</v>
      </c>
      <c r="IY23" s="16">
        <v>0</v>
      </c>
      <c r="IZ23" s="17">
        <f t="shared" si="37"/>
        <v>6048.3</v>
      </c>
      <c r="JA23" s="17">
        <f t="shared" si="37"/>
        <v>0</v>
      </c>
      <c r="JB23" s="17">
        <f t="shared" si="38"/>
        <v>0</v>
      </c>
      <c r="JC23" s="18">
        <f t="shared" si="2"/>
        <v>306016.7</v>
      </c>
      <c r="JD23" s="18">
        <f t="shared" si="2"/>
        <v>145359.70000000001</v>
      </c>
      <c r="JE23" s="18">
        <f t="shared" si="39"/>
        <v>47.500577582857403</v>
      </c>
    </row>
    <row r="24" spans="1:265" s="19" customFormat="1" ht="23.25" customHeight="1">
      <c r="A24" s="15" t="s">
        <v>113</v>
      </c>
      <c r="B24" s="16">
        <v>0</v>
      </c>
      <c r="C24" s="16">
        <v>0</v>
      </c>
      <c r="D24" s="16">
        <v>0</v>
      </c>
      <c r="E24" s="16">
        <v>23202.6</v>
      </c>
      <c r="F24" s="16">
        <v>13535.2</v>
      </c>
      <c r="G24" s="16">
        <f t="shared" si="4"/>
        <v>58.334841784972383</v>
      </c>
      <c r="H24" s="17">
        <f t="shared" si="0"/>
        <v>23202.6</v>
      </c>
      <c r="I24" s="17">
        <f t="shared" si="1"/>
        <v>13535.2</v>
      </c>
      <c r="J24" s="17">
        <f t="shared" si="5"/>
        <v>58.334841784972383</v>
      </c>
      <c r="K24" s="16">
        <v>6505.2</v>
      </c>
      <c r="L24" s="16">
        <v>0</v>
      </c>
      <c r="M24" s="16">
        <f t="shared" si="6"/>
        <v>0</v>
      </c>
      <c r="N24" s="16">
        <v>347.1</v>
      </c>
      <c r="O24" s="16">
        <v>0</v>
      </c>
      <c r="P24" s="16">
        <f t="shared" si="7"/>
        <v>0</v>
      </c>
      <c r="Q24" s="16"/>
      <c r="R24" s="16"/>
      <c r="S24" s="16">
        <v>0</v>
      </c>
      <c r="T24" s="16">
        <v>19334</v>
      </c>
      <c r="U24" s="16">
        <v>6205.8</v>
      </c>
      <c r="V24" s="16">
        <f t="shared" si="8"/>
        <v>32.097858694527773</v>
      </c>
      <c r="W24" s="16">
        <v>1762.3</v>
      </c>
      <c r="X24" s="16">
        <v>224.1</v>
      </c>
      <c r="Y24" s="16">
        <f t="shared" si="9"/>
        <v>12.716336605572264</v>
      </c>
      <c r="Z24" s="16">
        <v>0</v>
      </c>
      <c r="AA24" s="16">
        <v>0</v>
      </c>
      <c r="AB24" s="16">
        <v>0</v>
      </c>
      <c r="AC24" s="16">
        <v>350.4</v>
      </c>
      <c r="AD24" s="16">
        <v>0</v>
      </c>
      <c r="AE24" s="16">
        <f t="shared" si="10"/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1667.9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v>0</v>
      </c>
      <c r="BL24" s="16">
        <v>0</v>
      </c>
      <c r="BM24" s="16">
        <v>0</v>
      </c>
      <c r="BN24" s="16">
        <v>0</v>
      </c>
      <c r="BO24" s="16">
        <v>0</v>
      </c>
      <c r="BP24" s="16">
        <v>0</v>
      </c>
      <c r="BQ24" s="16">
        <v>0</v>
      </c>
      <c r="BR24" s="16">
        <v>0</v>
      </c>
      <c r="BS24" s="16">
        <v>0</v>
      </c>
      <c r="BT24" s="16">
        <v>0</v>
      </c>
      <c r="BU24" s="16">
        <v>0</v>
      </c>
      <c r="BV24" s="16">
        <v>0</v>
      </c>
      <c r="BW24" s="16">
        <v>0</v>
      </c>
      <c r="BX24" s="16">
        <v>0</v>
      </c>
      <c r="BY24" s="16">
        <v>0</v>
      </c>
      <c r="BZ24" s="16">
        <v>0</v>
      </c>
      <c r="CA24" s="16">
        <v>0</v>
      </c>
      <c r="CB24" s="16">
        <v>0</v>
      </c>
      <c r="CC24" s="16">
        <v>0</v>
      </c>
      <c r="CD24" s="16">
        <v>0</v>
      </c>
      <c r="CE24" s="16">
        <v>0</v>
      </c>
      <c r="CF24" s="16">
        <v>0</v>
      </c>
      <c r="CG24" s="16">
        <v>0</v>
      </c>
      <c r="CH24" s="16">
        <v>0</v>
      </c>
      <c r="CI24" s="16">
        <v>0</v>
      </c>
      <c r="CJ24" s="16">
        <v>0</v>
      </c>
      <c r="CK24" s="16">
        <v>0</v>
      </c>
      <c r="CL24" s="16">
        <v>0</v>
      </c>
      <c r="CM24" s="16">
        <v>0</v>
      </c>
      <c r="CN24" s="16">
        <v>0</v>
      </c>
      <c r="CO24" s="16">
        <v>0</v>
      </c>
      <c r="CP24" s="16">
        <v>0</v>
      </c>
      <c r="CQ24" s="16">
        <v>0</v>
      </c>
      <c r="CR24" s="16">
        <v>0</v>
      </c>
      <c r="CS24" s="16">
        <v>0</v>
      </c>
      <c r="CT24" s="16">
        <v>0</v>
      </c>
      <c r="CU24" s="16">
        <v>0</v>
      </c>
      <c r="CV24" s="16">
        <v>0</v>
      </c>
      <c r="CW24" s="16">
        <v>0</v>
      </c>
      <c r="CX24" s="16">
        <v>0</v>
      </c>
      <c r="CY24" s="16">
        <v>0</v>
      </c>
      <c r="CZ24" s="16">
        <v>0</v>
      </c>
      <c r="DA24" s="16">
        <v>0</v>
      </c>
      <c r="DB24" s="16">
        <v>0</v>
      </c>
      <c r="DC24" s="16">
        <v>0</v>
      </c>
      <c r="DD24" s="16">
        <v>0</v>
      </c>
      <c r="DE24" s="16">
        <v>0</v>
      </c>
      <c r="DF24" s="16">
        <v>0</v>
      </c>
      <c r="DG24" s="16">
        <v>0</v>
      </c>
      <c r="DH24" s="16">
        <v>0</v>
      </c>
      <c r="DI24" s="16">
        <v>0</v>
      </c>
      <c r="DJ24" s="16">
        <v>0</v>
      </c>
      <c r="DK24" s="16">
        <v>0</v>
      </c>
      <c r="DL24" s="16">
        <v>4945.3999999999996</v>
      </c>
      <c r="DM24" s="16">
        <v>4680</v>
      </c>
      <c r="DN24" s="16">
        <f t="shared" si="11"/>
        <v>94.633396691875276</v>
      </c>
      <c r="DO24" s="16">
        <v>0</v>
      </c>
      <c r="DP24" s="16">
        <v>0</v>
      </c>
      <c r="DQ24" s="16">
        <v>0</v>
      </c>
      <c r="DR24" s="16">
        <v>7.3</v>
      </c>
      <c r="DS24" s="16">
        <v>7.3</v>
      </c>
      <c r="DT24" s="16">
        <f t="shared" si="12"/>
        <v>100</v>
      </c>
      <c r="DU24" s="16">
        <v>0</v>
      </c>
      <c r="DV24" s="16">
        <v>0</v>
      </c>
      <c r="DW24" s="16">
        <v>0</v>
      </c>
      <c r="DX24" s="16">
        <v>0</v>
      </c>
      <c r="DY24" s="16">
        <v>0</v>
      </c>
      <c r="DZ24" s="16">
        <v>0</v>
      </c>
      <c r="EA24" s="16">
        <v>2253.1</v>
      </c>
      <c r="EB24" s="16">
        <v>0</v>
      </c>
      <c r="EC24" s="16">
        <f t="shared" si="13"/>
        <v>0</v>
      </c>
      <c r="ED24" s="16">
        <v>0</v>
      </c>
      <c r="EE24" s="16">
        <v>0</v>
      </c>
      <c r="EF24" s="16">
        <v>0</v>
      </c>
      <c r="EG24" s="16">
        <v>0</v>
      </c>
      <c r="EH24" s="16">
        <v>0</v>
      </c>
      <c r="EI24" s="16">
        <v>0</v>
      </c>
      <c r="EJ24" s="16">
        <v>0</v>
      </c>
      <c r="EK24" s="16">
        <v>0</v>
      </c>
      <c r="EL24" s="16">
        <v>0</v>
      </c>
      <c r="EM24" s="16">
        <v>972.4</v>
      </c>
      <c r="EN24" s="16">
        <v>0</v>
      </c>
      <c r="EO24" s="16">
        <f t="shared" si="14"/>
        <v>0</v>
      </c>
      <c r="EP24" s="16">
        <v>0</v>
      </c>
      <c r="EQ24" s="16">
        <v>0</v>
      </c>
      <c r="ER24" s="16">
        <v>0</v>
      </c>
      <c r="ES24" s="16">
        <v>0</v>
      </c>
      <c r="ET24" s="16">
        <v>0</v>
      </c>
      <c r="EU24" s="16">
        <v>0</v>
      </c>
      <c r="EV24" s="16">
        <v>0</v>
      </c>
      <c r="EW24" s="16">
        <v>0</v>
      </c>
      <c r="EX24" s="16">
        <v>0</v>
      </c>
      <c r="EY24" s="16">
        <v>0</v>
      </c>
      <c r="EZ24" s="16">
        <v>0</v>
      </c>
      <c r="FA24" s="16">
        <v>0</v>
      </c>
      <c r="FB24" s="16">
        <v>0</v>
      </c>
      <c r="FC24" s="16">
        <v>0</v>
      </c>
      <c r="FD24" s="16">
        <v>0</v>
      </c>
      <c r="FE24" s="16">
        <v>0</v>
      </c>
      <c r="FF24" s="16">
        <v>0</v>
      </c>
      <c r="FG24" s="16">
        <v>0</v>
      </c>
      <c r="FH24" s="16">
        <v>0</v>
      </c>
      <c r="FI24" s="16">
        <v>0</v>
      </c>
      <c r="FJ24" s="16">
        <v>0</v>
      </c>
      <c r="FK24" s="16">
        <v>225</v>
      </c>
      <c r="FL24" s="16">
        <v>225</v>
      </c>
      <c r="FM24" s="16">
        <f t="shared" si="15"/>
        <v>100</v>
      </c>
      <c r="FN24" s="16">
        <v>0</v>
      </c>
      <c r="FO24" s="16">
        <v>0</v>
      </c>
      <c r="FP24" s="16">
        <v>0</v>
      </c>
      <c r="FQ24" s="16">
        <v>0</v>
      </c>
      <c r="FR24" s="16">
        <v>0</v>
      </c>
      <c r="FS24" s="16">
        <v>0</v>
      </c>
      <c r="FT24" s="16">
        <v>0</v>
      </c>
      <c r="FU24" s="16">
        <v>0</v>
      </c>
      <c r="FV24" s="16">
        <v>0</v>
      </c>
      <c r="FW24" s="17">
        <f t="shared" si="16"/>
        <v>38370.100000000006</v>
      </c>
      <c r="FX24" s="17">
        <f t="shared" si="16"/>
        <v>11342.2</v>
      </c>
      <c r="FY24" s="17">
        <f t="shared" si="17"/>
        <v>29.559995934334282</v>
      </c>
      <c r="FZ24" s="16">
        <v>4698.2</v>
      </c>
      <c r="GA24" s="16">
        <v>1865.5</v>
      </c>
      <c r="GB24" s="16">
        <f t="shared" si="18"/>
        <v>39.706696181516328</v>
      </c>
      <c r="GC24" s="16">
        <v>1208.2</v>
      </c>
      <c r="GD24" s="16">
        <v>460</v>
      </c>
      <c r="GE24" s="16">
        <f t="shared" si="19"/>
        <v>38.073166694255917</v>
      </c>
      <c r="GF24" s="16">
        <v>560.79999999999995</v>
      </c>
      <c r="GG24" s="16">
        <v>253.9</v>
      </c>
      <c r="GH24" s="16">
        <f t="shared" si="20"/>
        <v>45.274607703281035</v>
      </c>
      <c r="GI24" s="16">
        <v>1.6</v>
      </c>
      <c r="GJ24" s="16">
        <v>0</v>
      </c>
      <c r="GK24" s="16">
        <f t="shared" si="21"/>
        <v>0</v>
      </c>
      <c r="GL24" s="16">
        <v>549.20000000000005</v>
      </c>
      <c r="GM24" s="16">
        <v>243.2</v>
      </c>
      <c r="GN24" s="16">
        <f t="shared" si="22"/>
        <v>44.282592862345219</v>
      </c>
      <c r="GO24" s="16">
        <v>928.6</v>
      </c>
      <c r="GP24" s="16">
        <v>0</v>
      </c>
      <c r="GQ24" s="16">
        <f t="shared" si="23"/>
        <v>0</v>
      </c>
      <c r="GR24" s="16">
        <v>0</v>
      </c>
      <c r="GS24" s="16">
        <v>0</v>
      </c>
      <c r="GT24" s="16">
        <v>0</v>
      </c>
      <c r="GU24" s="16">
        <v>207.7</v>
      </c>
      <c r="GV24" s="16">
        <v>0</v>
      </c>
      <c r="GW24" s="16">
        <f t="shared" si="24"/>
        <v>0</v>
      </c>
      <c r="GX24" s="16">
        <v>12786.2</v>
      </c>
      <c r="GY24" s="16">
        <v>7582.3</v>
      </c>
      <c r="GZ24" s="16">
        <f t="shared" si="25"/>
        <v>59.300652265723983</v>
      </c>
      <c r="HA24" s="16">
        <v>129519.7</v>
      </c>
      <c r="HB24" s="16">
        <v>68396.399999999994</v>
      </c>
      <c r="HC24" s="16">
        <f t="shared" si="26"/>
        <v>52.807719597868122</v>
      </c>
      <c r="HD24" s="16">
        <v>1186.7</v>
      </c>
      <c r="HE24" s="16">
        <v>535</v>
      </c>
      <c r="HF24" s="16">
        <f t="shared" si="27"/>
        <v>45.083003286424542</v>
      </c>
      <c r="HG24" s="16">
        <v>0.1</v>
      </c>
      <c r="HH24" s="16">
        <v>0</v>
      </c>
      <c r="HI24" s="16">
        <f t="shared" si="28"/>
        <v>0</v>
      </c>
      <c r="HJ24" s="16">
        <v>295.2</v>
      </c>
      <c r="HK24" s="16">
        <v>166.1</v>
      </c>
      <c r="HL24" s="16">
        <f t="shared" si="29"/>
        <v>56.266937669376695</v>
      </c>
      <c r="HM24" s="16">
        <v>14355.6</v>
      </c>
      <c r="HN24" s="16">
        <v>8374.1</v>
      </c>
      <c r="HO24" s="16">
        <f t="shared" si="30"/>
        <v>58.333333333333336</v>
      </c>
      <c r="HP24" s="16">
        <v>0</v>
      </c>
      <c r="HQ24" s="16">
        <v>0</v>
      </c>
      <c r="HR24" s="16">
        <v>0</v>
      </c>
      <c r="HS24" s="16">
        <v>52.8</v>
      </c>
      <c r="HT24" s="16">
        <v>16.5</v>
      </c>
      <c r="HU24" s="16">
        <f t="shared" si="31"/>
        <v>31.25</v>
      </c>
      <c r="HV24" s="16">
        <v>11.8</v>
      </c>
      <c r="HW24" s="16">
        <v>0</v>
      </c>
      <c r="HX24" s="16">
        <f t="shared" si="32"/>
        <v>0</v>
      </c>
      <c r="HY24" s="16">
        <v>0</v>
      </c>
      <c r="HZ24" s="16">
        <v>0</v>
      </c>
      <c r="IA24" s="16">
        <v>0</v>
      </c>
      <c r="IB24" s="16">
        <v>1207</v>
      </c>
      <c r="IC24" s="16">
        <v>601.9</v>
      </c>
      <c r="ID24" s="16">
        <f t="shared" si="33"/>
        <v>49.867439933719965</v>
      </c>
      <c r="IE24" s="16">
        <v>0</v>
      </c>
      <c r="IF24" s="16">
        <v>0</v>
      </c>
      <c r="IG24" s="16">
        <v>0</v>
      </c>
      <c r="IH24" s="17">
        <f t="shared" si="34"/>
        <v>167569.40000000002</v>
      </c>
      <c r="II24" s="17">
        <f t="shared" si="34"/>
        <v>88494.9</v>
      </c>
      <c r="IJ24" s="17">
        <f t="shared" si="35"/>
        <v>52.810895067953922</v>
      </c>
      <c r="IK24" s="16">
        <v>0</v>
      </c>
      <c r="IL24" s="16">
        <v>0</v>
      </c>
      <c r="IM24" s="16">
        <v>0</v>
      </c>
      <c r="IN24" s="16">
        <v>0</v>
      </c>
      <c r="IO24" s="16">
        <v>0</v>
      </c>
      <c r="IP24" s="16">
        <v>0</v>
      </c>
      <c r="IQ24" s="16">
        <v>0</v>
      </c>
      <c r="IR24" s="16">
        <v>0</v>
      </c>
      <c r="IS24" s="16">
        <v>0</v>
      </c>
      <c r="IT24" s="16">
        <v>15000</v>
      </c>
      <c r="IU24" s="16">
        <v>0</v>
      </c>
      <c r="IV24" s="16">
        <v>0</v>
      </c>
      <c r="IW24" s="16">
        <v>0</v>
      </c>
      <c r="IX24" s="16">
        <v>0</v>
      </c>
      <c r="IY24" s="16">
        <v>0</v>
      </c>
      <c r="IZ24" s="17">
        <f t="shared" si="37"/>
        <v>15000</v>
      </c>
      <c r="JA24" s="17">
        <f t="shared" si="37"/>
        <v>0</v>
      </c>
      <c r="JB24" s="17">
        <v>0</v>
      </c>
      <c r="JC24" s="18">
        <f t="shared" si="2"/>
        <v>244142.10000000003</v>
      </c>
      <c r="JD24" s="18">
        <f t="shared" si="2"/>
        <v>113372.29999999999</v>
      </c>
      <c r="JE24" s="18">
        <f t="shared" si="39"/>
        <v>46.437013526139069</v>
      </c>
    </row>
    <row r="25" spans="1:265" s="19" customFormat="1" ht="23.25" customHeight="1">
      <c r="A25" s="15" t="s">
        <v>114</v>
      </c>
      <c r="B25" s="16">
        <v>5255.2</v>
      </c>
      <c r="C25" s="16">
        <v>3065.3</v>
      </c>
      <c r="D25" s="16">
        <f t="shared" si="3"/>
        <v>58.328893286649418</v>
      </c>
      <c r="E25" s="16">
        <v>25813.599999999999</v>
      </c>
      <c r="F25" s="16">
        <v>15771.9</v>
      </c>
      <c r="G25" s="16">
        <f t="shared" si="4"/>
        <v>61.099188024917098</v>
      </c>
      <c r="H25" s="17">
        <f t="shared" si="0"/>
        <v>31068.799999999999</v>
      </c>
      <c r="I25" s="17">
        <f t="shared" si="1"/>
        <v>18837.2</v>
      </c>
      <c r="J25" s="17">
        <f t="shared" si="5"/>
        <v>60.630600473787212</v>
      </c>
      <c r="K25" s="16">
        <v>2541.1</v>
      </c>
      <c r="L25" s="16">
        <v>0</v>
      </c>
      <c r="M25" s="16">
        <f t="shared" si="6"/>
        <v>0</v>
      </c>
      <c r="N25" s="16">
        <v>1750.5</v>
      </c>
      <c r="O25" s="16">
        <v>0</v>
      </c>
      <c r="P25" s="16">
        <f t="shared" si="7"/>
        <v>0</v>
      </c>
      <c r="Q25" s="16"/>
      <c r="R25" s="16"/>
      <c r="S25" s="16">
        <v>0</v>
      </c>
      <c r="T25" s="16">
        <v>14802.4</v>
      </c>
      <c r="U25" s="16">
        <v>2782.3</v>
      </c>
      <c r="V25" s="16">
        <f t="shared" si="8"/>
        <v>18.796276279522242</v>
      </c>
      <c r="W25" s="16">
        <v>1654.3</v>
      </c>
      <c r="X25" s="16">
        <v>1062.5</v>
      </c>
      <c r="Y25" s="16">
        <f t="shared" si="9"/>
        <v>64.226561083237627</v>
      </c>
      <c r="Z25" s="16">
        <v>0</v>
      </c>
      <c r="AA25" s="16">
        <v>0</v>
      </c>
      <c r="AB25" s="16">
        <v>0</v>
      </c>
      <c r="AC25" s="16">
        <v>290</v>
      </c>
      <c r="AD25" s="16">
        <v>290</v>
      </c>
      <c r="AE25" s="16">
        <f t="shared" si="10"/>
        <v>100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6802.9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0</v>
      </c>
      <c r="BO25" s="16">
        <v>0</v>
      </c>
      <c r="BP25" s="16">
        <v>0</v>
      </c>
      <c r="BQ25" s="16">
        <v>0</v>
      </c>
      <c r="BR25" s="16">
        <v>0</v>
      </c>
      <c r="BS25" s="16">
        <v>0</v>
      </c>
      <c r="BT25" s="16">
        <v>0</v>
      </c>
      <c r="BU25" s="16">
        <v>0</v>
      </c>
      <c r="BV25" s="16">
        <v>0</v>
      </c>
      <c r="BW25" s="16">
        <v>0</v>
      </c>
      <c r="BX25" s="16">
        <v>0</v>
      </c>
      <c r="BY25" s="16">
        <v>14554.8</v>
      </c>
      <c r="BZ25" s="16">
        <v>0</v>
      </c>
      <c r="CA25" s="16">
        <v>0</v>
      </c>
      <c r="CB25" s="16">
        <v>0</v>
      </c>
      <c r="CC25" s="16">
        <v>0</v>
      </c>
      <c r="CD25" s="16">
        <v>0</v>
      </c>
      <c r="CE25" s="16">
        <v>0</v>
      </c>
      <c r="CF25" s="16">
        <v>0</v>
      </c>
      <c r="CG25" s="16">
        <v>0</v>
      </c>
      <c r="CH25" s="16">
        <v>0</v>
      </c>
      <c r="CI25" s="16">
        <v>0</v>
      </c>
      <c r="CJ25" s="16">
        <v>0</v>
      </c>
      <c r="CK25" s="16">
        <v>0</v>
      </c>
      <c r="CL25" s="16">
        <v>0</v>
      </c>
      <c r="CM25" s="16">
        <v>0</v>
      </c>
      <c r="CN25" s="16">
        <v>0</v>
      </c>
      <c r="CO25" s="16">
        <v>0</v>
      </c>
      <c r="CP25" s="16">
        <v>0</v>
      </c>
      <c r="CQ25" s="16">
        <v>0</v>
      </c>
      <c r="CR25" s="16">
        <v>0</v>
      </c>
      <c r="CS25" s="16">
        <v>0</v>
      </c>
      <c r="CT25" s="16">
        <v>0</v>
      </c>
      <c r="CU25" s="16">
        <v>0</v>
      </c>
      <c r="CV25" s="16">
        <v>0</v>
      </c>
      <c r="CW25" s="16">
        <v>0</v>
      </c>
      <c r="CX25" s="16">
        <v>0</v>
      </c>
      <c r="CY25" s="16">
        <v>0</v>
      </c>
      <c r="CZ25" s="16">
        <v>0</v>
      </c>
      <c r="DA25" s="16">
        <v>0</v>
      </c>
      <c r="DB25" s="16">
        <v>0</v>
      </c>
      <c r="DC25" s="16">
        <v>0</v>
      </c>
      <c r="DD25" s="16">
        <v>0</v>
      </c>
      <c r="DE25" s="16">
        <v>0</v>
      </c>
      <c r="DF25" s="16">
        <v>0</v>
      </c>
      <c r="DG25" s="16">
        <v>0</v>
      </c>
      <c r="DH25" s="16">
        <v>0</v>
      </c>
      <c r="DI25" s="16">
        <v>0</v>
      </c>
      <c r="DJ25" s="16">
        <v>0</v>
      </c>
      <c r="DK25" s="16">
        <v>0</v>
      </c>
      <c r="DL25" s="16">
        <v>4415.1000000000004</v>
      </c>
      <c r="DM25" s="16">
        <v>3896.1000000000004</v>
      </c>
      <c r="DN25" s="16">
        <f t="shared" si="11"/>
        <v>88.244886865529665</v>
      </c>
      <c r="DO25" s="16">
        <v>0</v>
      </c>
      <c r="DP25" s="16">
        <v>0</v>
      </c>
      <c r="DQ25" s="16">
        <v>0</v>
      </c>
      <c r="DR25" s="16">
        <v>6.1</v>
      </c>
      <c r="DS25" s="16">
        <v>0</v>
      </c>
      <c r="DT25" s="16">
        <f t="shared" si="12"/>
        <v>0</v>
      </c>
      <c r="DU25" s="16">
        <v>0</v>
      </c>
      <c r="DV25" s="16">
        <v>0</v>
      </c>
      <c r="DW25" s="16">
        <v>0</v>
      </c>
      <c r="DX25" s="16">
        <v>0</v>
      </c>
      <c r="DY25" s="16">
        <v>0</v>
      </c>
      <c r="DZ25" s="16">
        <v>0</v>
      </c>
      <c r="EA25" s="16">
        <v>1568.5</v>
      </c>
      <c r="EB25" s="16">
        <v>0</v>
      </c>
      <c r="EC25" s="16">
        <f t="shared" si="13"/>
        <v>0</v>
      </c>
      <c r="ED25" s="16">
        <v>0</v>
      </c>
      <c r="EE25" s="16">
        <v>0</v>
      </c>
      <c r="EF25" s="16">
        <v>0</v>
      </c>
      <c r="EG25" s="16">
        <v>0</v>
      </c>
      <c r="EH25" s="16">
        <v>0</v>
      </c>
      <c r="EI25" s="16">
        <v>0</v>
      </c>
      <c r="EJ25" s="16">
        <v>0</v>
      </c>
      <c r="EK25" s="16">
        <v>0</v>
      </c>
      <c r="EL25" s="16">
        <v>0</v>
      </c>
      <c r="EM25" s="16">
        <v>972.4</v>
      </c>
      <c r="EN25" s="16">
        <v>0</v>
      </c>
      <c r="EO25" s="16">
        <f t="shared" si="14"/>
        <v>0</v>
      </c>
      <c r="EP25" s="16">
        <v>0</v>
      </c>
      <c r="EQ25" s="16">
        <v>0</v>
      </c>
      <c r="ER25" s="16">
        <v>0</v>
      </c>
      <c r="ES25" s="16">
        <v>0</v>
      </c>
      <c r="ET25" s="16">
        <v>0</v>
      </c>
      <c r="EU25" s="16">
        <v>0</v>
      </c>
      <c r="EV25" s="16">
        <v>0</v>
      </c>
      <c r="EW25" s="16">
        <v>0</v>
      </c>
      <c r="EX25" s="16">
        <v>0</v>
      </c>
      <c r="EY25" s="16">
        <v>0</v>
      </c>
      <c r="EZ25" s="16">
        <v>0</v>
      </c>
      <c r="FA25" s="16">
        <v>0</v>
      </c>
      <c r="FB25" s="16">
        <v>0</v>
      </c>
      <c r="FC25" s="16">
        <v>0</v>
      </c>
      <c r="FD25" s="16">
        <v>0</v>
      </c>
      <c r="FE25" s="16">
        <v>0</v>
      </c>
      <c r="FF25" s="16">
        <v>0</v>
      </c>
      <c r="FG25" s="16">
        <v>0</v>
      </c>
      <c r="FH25" s="16">
        <v>0</v>
      </c>
      <c r="FI25" s="16">
        <v>0</v>
      </c>
      <c r="FJ25" s="16">
        <v>0</v>
      </c>
      <c r="FK25" s="16">
        <v>75</v>
      </c>
      <c r="FL25" s="16">
        <v>75</v>
      </c>
      <c r="FM25" s="16">
        <f t="shared" si="15"/>
        <v>100</v>
      </c>
      <c r="FN25" s="16">
        <v>0</v>
      </c>
      <c r="FO25" s="16">
        <v>0</v>
      </c>
      <c r="FP25" s="16">
        <v>0</v>
      </c>
      <c r="FQ25" s="16">
        <v>0</v>
      </c>
      <c r="FR25" s="16">
        <v>0</v>
      </c>
      <c r="FS25" s="16">
        <v>0</v>
      </c>
      <c r="FT25" s="16">
        <v>0</v>
      </c>
      <c r="FU25" s="16">
        <v>0</v>
      </c>
      <c r="FV25" s="16">
        <v>0</v>
      </c>
      <c r="FW25" s="17">
        <f t="shared" si="16"/>
        <v>49433.1</v>
      </c>
      <c r="FX25" s="17">
        <f t="shared" si="16"/>
        <v>8105.9000000000005</v>
      </c>
      <c r="FY25" s="17">
        <f t="shared" si="17"/>
        <v>16.397717318962396</v>
      </c>
      <c r="FZ25" s="16">
        <v>3488.4</v>
      </c>
      <c r="GA25" s="16">
        <v>1555.7</v>
      </c>
      <c r="GB25" s="16">
        <f t="shared" si="18"/>
        <v>44.596376562320835</v>
      </c>
      <c r="GC25" s="16">
        <v>980.7</v>
      </c>
      <c r="GD25" s="16">
        <v>394.6</v>
      </c>
      <c r="GE25" s="16">
        <f t="shared" si="19"/>
        <v>40.236565718364439</v>
      </c>
      <c r="GF25" s="16">
        <v>428.9</v>
      </c>
      <c r="GG25" s="16">
        <v>130.30000000000001</v>
      </c>
      <c r="GH25" s="16">
        <f t="shared" si="20"/>
        <v>30.380041967824674</v>
      </c>
      <c r="GI25" s="16">
        <v>1.3</v>
      </c>
      <c r="GJ25" s="16">
        <v>0</v>
      </c>
      <c r="GK25" s="16">
        <f t="shared" si="21"/>
        <v>0</v>
      </c>
      <c r="GL25" s="16">
        <v>549.20000000000005</v>
      </c>
      <c r="GM25" s="16">
        <v>236.8</v>
      </c>
      <c r="GN25" s="16">
        <f t="shared" si="22"/>
        <v>43.117261471230876</v>
      </c>
      <c r="GO25" s="16">
        <v>928.6</v>
      </c>
      <c r="GP25" s="16">
        <v>928.6</v>
      </c>
      <c r="GQ25" s="16">
        <f t="shared" si="23"/>
        <v>100</v>
      </c>
      <c r="GR25" s="16">
        <v>0</v>
      </c>
      <c r="GS25" s="16">
        <v>0</v>
      </c>
      <c r="GT25" s="16">
        <v>0</v>
      </c>
      <c r="GU25" s="16">
        <v>82.1</v>
      </c>
      <c r="GV25" s="16">
        <v>78.400000000000006</v>
      </c>
      <c r="GW25" s="16">
        <f t="shared" si="24"/>
        <v>95.493300852618773</v>
      </c>
      <c r="GX25" s="16">
        <v>25737.9</v>
      </c>
      <c r="GY25" s="16">
        <v>11778.3</v>
      </c>
      <c r="GZ25" s="16">
        <f t="shared" si="25"/>
        <v>45.762474793980857</v>
      </c>
      <c r="HA25" s="16">
        <v>83206</v>
      </c>
      <c r="HB25" s="16">
        <v>42888</v>
      </c>
      <c r="HC25" s="16">
        <f t="shared" si="26"/>
        <v>51.544359781746508</v>
      </c>
      <c r="HD25" s="16">
        <v>1117.0999999999999</v>
      </c>
      <c r="HE25" s="16">
        <v>496.1</v>
      </c>
      <c r="HF25" s="16">
        <f t="shared" si="27"/>
        <v>44.409632083072246</v>
      </c>
      <c r="HG25" s="16">
        <v>0.1</v>
      </c>
      <c r="HH25" s="16">
        <v>0</v>
      </c>
      <c r="HI25" s="16">
        <f t="shared" si="28"/>
        <v>0</v>
      </c>
      <c r="HJ25" s="16">
        <v>295.2</v>
      </c>
      <c r="HK25" s="16">
        <v>181.8</v>
      </c>
      <c r="HL25" s="16">
        <f t="shared" si="29"/>
        <v>61.585365853658544</v>
      </c>
      <c r="HM25" s="16">
        <v>12264.3</v>
      </c>
      <c r="HN25" s="16">
        <v>7154</v>
      </c>
      <c r="HO25" s="16">
        <f t="shared" si="30"/>
        <v>58.33190642759881</v>
      </c>
      <c r="HP25" s="16">
        <v>0</v>
      </c>
      <c r="HQ25" s="16">
        <v>0</v>
      </c>
      <c r="HR25" s="16">
        <v>0</v>
      </c>
      <c r="HS25" s="16">
        <v>52.8</v>
      </c>
      <c r="HT25" s="16">
        <v>12.9</v>
      </c>
      <c r="HU25" s="16">
        <f t="shared" si="31"/>
        <v>24.431818181818183</v>
      </c>
      <c r="HV25" s="16">
        <v>4.4000000000000004</v>
      </c>
      <c r="HW25" s="16">
        <v>0</v>
      </c>
      <c r="HX25" s="16">
        <f t="shared" si="32"/>
        <v>0</v>
      </c>
      <c r="HY25" s="16">
        <v>0</v>
      </c>
      <c r="HZ25" s="16">
        <v>0</v>
      </c>
      <c r="IA25" s="16">
        <v>0</v>
      </c>
      <c r="IB25" s="16">
        <v>805</v>
      </c>
      <c r="IC25" s="16">
        <v>413.1</v>
      </c>
      <c r="ID25" s="16">
        <f t="shared" si="33"/>
        <v>51.316770186335404</v>
      </c>
      <c r="IE25" s="16">
        <v>0</v>
      </c>
      <c r="IF25" s="16">
        <v>0</v>
      </c>
      <c r="IG25" s="16">
        <v>0</v>
      </c>
      <c r="IH25" s="17">
        <f t="shared" si="34"/>
        <v>129942.00000000001</v>
      </c>
      <c r="II25" s="17">
        <f t="shared" si="34"/>
        <v>66248.600000000006</v>
      </c>
      <c r="IJ25" s="17">
        <f t="shared" si="35"/>
        <v>50.983207892752148</v>
      </c>
      <c r="IK25" s="16">
        <v>0</v>
      </c>
      <c r="IL25" s="16">
        <v>0</v>
      </c>
      <c r="IM25" s="16">
        <v>0</v>
      </c>
      <c r="IN25" s="16">
        <v>61.2</v>
      </c>
      <c r="IO25" s="16">
        <v>37.299999999999997</v>
      </c>
      <c r="IP25" s="16">
        <f t="shared" si="36"/>
        <v>60.947712418300647</v>
      </c>
      <c r="IQ25" s="16">
        <v>0</v>
      </c>
      <c r="IR25" s="16">
        <v>0</v>
      </c>
      <c r="IS25" s="16">
        <v>0</v>
      </c>
      <c r="IT25" s="16">
        <v>0</v>
      </c>
      <c r="IU25" s="16">
        <v>0</v>
      </c>
      <c r="IV25" s="16">
        <v>0</v>
      </c>
      <c r="IW25" s="16">
        <v>0</v>
      </c>
      <c r="IX25" s="16">
        <v>0</v>
      </c>
      <c r="IY25" s="16">
        <v>0</v>
      </c>
      <c r="IZ25" s="17">
        <f t="shared" si="37"/>
        <v>61.2</v>
      </c>
      <c r="JA25" s="17">
        <f t="shared" si="37"/>
        <v>37.299999999999997</v>
      </c>
      <c r="JB25" s="17">
        <f t="shared" si="38"/>
        <v>60.947712418300647</v>
      </c>
      <c r="JC25" s="18">
        <f t="shared" si="2"/>
        <v>210505.10000000003</v>
      </c>
      <c r="JD25" s="18">
        <f t="shared" si="2"/>
        <v>93229.000000000015</v>
      </c>
      <c r="JE25" s="18">
        <f t="shared" si="39"/>
        <v>44.28823814719928</v>
      </c>
    </row>
    <row r="26" spans="1:265" s="12" customFormat="1" ht="23.25" customHeight="1">
      <c r="A26" s="15" t="s">
        <v>115</v>
      </c>
      <c r="B26" s="16">
        <v>6741.9</v>
      </c>
      <c r="C26" s="16">
        <v>3932.6</v>
      </c>
      <c r="D26" s="16">
        <f t="shared" si="3"/>
        <v>58.330737625891814</v>
      </c>
      <c r="E26" s="16">
        <v>0</v>
      </c>
      <c r="F26" s="16">
        <v>0</v>
      </c>
      <c r="G26" s="16">
        <v>0</v>
      </c>
      <c r="H26" s="17">
        <f t="shared" si="0"/>
        <v>6741.9</v>
      </c>
      <c r="I26" s="17">
        <f t="shared" si="1"/>
        <v>3932.6</v>
      </c>
      <c r="J26" s="17">
        <f t="shared" si="5"/>
        <v>58.330737625891814</v>
      </c>
      <c r="K26" s="16">
        <v>2541.1</v>
      </c>
      <c r="L26" s="16">
        <v>0</v>
      </c>
      <c r="M26" s="16">
        <f t="shared" si="6"/>
        <v>0</v>
      </c>
      <c r="N26" s="16">
        <v>0</v>
      </c>
      <c r="O26" s="16">
        <v>0</v>
      </c>
      <c r="P26" s="16">
        <v>0</v>
      </c>
      <c r="Q26" s="16"/>
      <c r="R26" s="16"/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18907.5</v>
      </c>
      <c r="AA26" s="16">
        <v>0</v>
      </c>
      <c r="AB26" s="16">
        <f>SUM(AA26/Z26*100)</f>
        <v>0</v>
      </c>
      <c r="AC26" s="16">
        <v>3844.2</v>
      </c>
      <c r="AD26" s="16">
        <v>0</v>
      </c>
      <c r="AE26" s="16">
        <f t="shared" si="10"/>
        <v>0</v>
      </c>
      <c r="AF26" s="16">
        <v>16511.900000000001</v>
      </c>
      <c r="AG26" s="16">
        <v>3126.1</v>
      </c>
      <c r="AH26" s="16">
        <f>SUM(AG26/AF26*100)</f>
        <v>18.932406325135204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20000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6">
        <v>0</v>
      </c>
      <c r="BQ26" s="16">
        <v>0</v>
      </c>
      <c r="BR26" s="16">
        <v>0</v>
      </c>
      <c r="BS26" s="16">
        <v>0</v>
      </c>
      <c r="BT26" s="16">
        <v>0</v>
      </c>
      <c r="BU26" s="16">
        <v>0</v>
      </c>
      <c r="BV26" s="16">
        <v>0</v>
      </c>
      <c r="BW26" s="16">
        <v>0</v>
      </c>
      <c r="BX26" s="16">
        <v>0</v>
      </c>
      <c r="BY26" s="16">
        <v>0</v>
      </c>
      <c r="BZ26" s="16">
        <v>0</v>
      </c>
      <c r="CA26" s="16">
        <v>0</v>
      </c>
      <c r="CB26" s="16">
        <v>0</v>
      </c>
      <c r="CC26" s="16">
        <v>0</v>
      </c>
      <c r="CD26" s="16">
        <v>0</v>
      </c>
      <c r="CE26" s="16">
        <v>0</v>
      </c>
      <c r="CF26" s="16">
        <v>0</v>
      </c>
      <c r="CG26" s="16">
        <v>0</v>
      </c>
      <c r="CH26" s="16">
        <v>0</v>
      </c>
      <c r="CI26" s="16">
        <v>0</v>
      </c>
      <c r="CJ26" s="16">
        <v>0</v>
      </c>
      <c r="CK26" s="16">
        <v>0</v>
      </c>
      <c r="CL26" s="16">
        <v>0</v>
      </c>
      <c r="CM26" s="16">
        <v>0</v>
      </c>
      <c r="CN26" s="16">
        <v>0</v>
      </c>
      <c r="CO26" s="16">
        <v>0</v>
      </c>
      <c r="CP26" s="16">
        <v>0</v>
      </c>
      <c r="CQ26" s="16">
        <v>0</v>
      </c>
      <c r="CR26" s="16">
        <v>0</v>
      </c>
      <c r="CS26" s="16">
        <v>0</v>
      </c>
      <c r="CT26" s="16">
        <v>0</v>
      </c>
      <c r="CU26" s="16">
        <v>0</v>
      </c>
      <c r="CV26" s="16">
        <v>0</v>
      </c>
      <c r="CW26" s="16">
        <v>0</v>
      </c>
      <c r="CX26" s="16">
        <v>0</v>
      </c>
      <c r="CY26" s="16">
        <v>0</v>
      </c>
      <c r="CZ26" s="16">
        <v>0</v>
      </c>
      <c r="DA26" s="16">
        <v>0</v>
      </c>
      <c r="DB26" s="16">
        <v>0</v>
      </c>
      <c r="DC26" s="16">
        <v>0</v>
      </c>
      <c r="DD26" s="16">
        <v>0</v>
      </c>
      <c r="DE26" s="16">
        <v>0</v>
      </c>
      <c r="DF26" s="16">
        <v>0</v>
      </c>
      <c r="DG26" s="16">
        <v>0</v>
      </c>
      <c r="DH26" s="16">
        <v>0</v>
      </c>
      <c r="DI26" s="16">
        <v>0</v>
      </c>
      <c r="DJ26" s="16">
        <v>0</v>
      </c>
      <c r="DK26" s="16">
        <v>0</v>
      </c>
      <c r="DL26" s="16">
        <v>0</v>
      </c>
      <c r="DM26" s="16">
        <v>0</v>
      </c>
      <c r="DN26" s="16">
        <v>0</v>
      </c>
      <c r="DO26" s="16">
        <v>0</v>
      </c>
      <c r="DP26" s="16">
        <v>0</v>
      </c>
      <c r="DQ26" s="16">
        <v>0</v>
      </c>
      <c r="DR26" s="16">
        <v>14.4</v>
      </c>
      <c r="DS26" s="16">
        <v>0</v>
      </c>
      <c r="DT26" s="16">
        <f t="shared" si="12"/>
        <v>0</v>
      </c>
      <c r="DU26" s="16">
        <v>0</v>
      </c>
      <c r="DV26" s="16">
        <v>0</v>
      </c>
      <c r="DW26" s="16">
        <v>0</v>
      </c>
      <c r="DX26" s="16">
        <v>0</v>
      </c>
      <c r="DY26" s="16">
        <v>0</v>
      </c>
      <c r="DZ26" s="16">
        <v>0</v>
      </c>
      <c r="EA26" s="16">
        <v>500</v>
      </c>
      <c r="EB26" s="16">
        <v>0</v>
      </c>
      <c r="EC26" s="16">
        <f t="shared" si="13"/>
        <v>0</v>
      </c>
      <c r="ED26" s="16">
        <v>1172</v>
      </c>
      <c r="EE26" s="16">
        <v>0</v>
      </c>
      <c r="EF26" s="16">
        <f t="shared" ref="EF26:EF33" si="42">SUM(EE26/ED26*100)</f>
        <v>0</v>
      </c>
      <c r="EG26" s="16">
        <v>168</v>
      </c>
      <c r="EH26" s="16">
        <v>0</v>
      </c>
      <c r="EI26" s="16">
        <f t="shared" ref="EI26:EI31" si="43">SUM(EH26/EG26*100)</f>
        <v>0</v>
      </c>
      <c r="EJ26" s="16">
        <v>0</v>
      </c>
      <c r="EK26" s="16">
        <v>0</v>
      </c>
      <c r="EL26" s="16">
        <v>0</v>
      </c>
      <c r="EM26" s="16">
        <v>0</v>
      </c>
      <c r="EN26" s="16">
        <v>0</v>
      </c>
      <c r="EO26" s="16">
        <v>0</v>
      </c>
      <c r="EP26" s="16">
        <v>13104</v>
      </c>
      <c r="EQ26" s="16">
        <v>0</v>
      </c>
      <c r="ER26" s="16">
        <f t="shared" ref="ER26:ER31" si="44">SUM(EQ26/EP26*100)</f>
        <v>0</v>
      </c>
      <c r="ES26" s="16">
        <v>841.7</v>
      </c>
      <c r="ET26" s="16">
        <v>0</v>
      </c>
      <c r="EU26" s="16">
        <f>SUM(ET26/ES26*100)</f>
        <v>0</v>
      </c>
      <c r="EV26" s="16">
        <v>0</v>
      </c>
      <c r="EW26" s="16">
        <v>0</v>
      </c>
      <c r="EX26" s="16">
        <v>0</v>
      </c>
      <c r="EY26" s="16">
        <v>0</v>
      </c>
      <c r="EZ26" s="16">
        <v>0</v>
      </c>
      <c r="FA26" s="16">
        <v>0</v>
      </c>
      <c r="FB26" s="16">
        <v>0</v>
      </c>
      <c r="FC26" s="16">
        <v>0</v>
      </c>
      <c r="FD26" s="16">
        <v>0</v>
      </c>
      <c r="FE26" s="16">
        <v>593.20000000000005</v>
      </c>
      <c r="FF26" s="16">
        <v>0</v>
      </c>
      <c r="FG26" s="16">
        <f>SUM(FF26/FE26*100)</f>
        <v>0</v>
      </c>
      <c r="FH26" s="16">
        <v>0</v>
      </c>
      <c r="FI26" s="16">
        <v>0</v>
      </c>
      <c r="FJ26" s="16">
        <v>0</v>
      </c>
      <c r="FK26" s="16">
        <v>0</v>
      </c>
      <c r="FL26" s="16">
        <v>0</v>
      </c>
      <c r="FM26" s="16">
        <v>0</v>
      </c>
      <c r="FN26" s="16">
        <v>0</v>
      </c>
      <c r="FO26" s="16">
        <v>0</v>
      </c>
      <c r="FP26" s="16">
        <v>0</v>
      </c>
      <c r="FQ26" s="16">
        <v>0</v>
      </c>
      <c r="FR26" s="16">
        <v>0</v>
      </c>
      <c r="FS26" s="16">
        <v>0</v>
      </c>
      <c r="FT26" s="16">
        <v>0</v>
      </c>
      <c r="FU26" s="16">
        <v>0</v>
      </c>
      <c r="FV26" s="16">
        <v>0</v>
      </c>
      <c r="FW26" s="17">
        <f t="shared" si="16"/>
        <v>78198</v>
      </c>
      <c r="FX26" s="17">
        <f t="shared" si="16"/>
        <v>3126.1</v>
      </c>
      <c r="FY26" s="17">
        <f t="shared" si="17"/>
        <v>3.997672574746157</v>
      </c>
      <c r="FZ26" s="16">
        <v>0</v>
      </c>
      <c r="GA26" s="16">
        <v>0</v>
      </c>
      <c r="GB26" s="16">
        <v>0</v>
      </c>
      <c r="GC26" s="16">
        <v>0</v>
      </c>
      <c r="GD26" s="16">
        <v>0</v>
      </c>
      <c r="GE26" s="16"/>
      <c r="GF26" s="16">
        <v>1160.2</v>
      </c>
      <c r="GG26" s="16">
        <v>188.5</v>
      </c>
      <c r="GH26" s="16">
        <f t="shared" si="20"/>
        <v>16.247198758834681</v>
      </c>
      <c r="GI26" s="16">
        <v>1.7</v>
      </c>
      <c r="GJ26" s="16">
        <v>0.9</v>
      </c>
      <c r="GK26" s="16">
        <f t="shared" si="21"/>
        <v>52.941176470588239</v>
      </c>
      <c r="GL26" s="16">
        <v>549.20000000000005</v>
      </c>
      <c r="GM26" s="16">
        <v>200.7</v>
      </c>
      <c r="GN26" s="16">
        <f t="shared" si="22"/>
        <v>36.54406409322651</v>
      </c>
      <c r="GO26" s="16">
        <v>1911.4</v>
      </c>
      <c r="GP26" s="16">
        <v>1911.4</v>
      </c>
      <c r="GQ26" s="16">
        <f t="shared" si="23"/>
        <v>100</v>
      </c>
      <c r="GR26" s="16">
        <v>0</v>
      </c>
      <c r="GS26" s="16">
        <v>0</v>
      </c>
      <c r="GT26" s="16">
        <v>0</v>
      </c>
      <c r="GU26" s="16">
        <v>273.39999999999998</v>
      </c>
      <c r="GV26" s="16">
        <v>111.9</v>
      </c>
      <c r="GW26" s="16">
        <f t="shared" si="24"/>
        <v>40.929041697147042</v>
      </c>
      <c r="GX26" s="16">
        <v>83596.7</v>
      </c>
      <c r="GY26" s="16">
        <v>44716.2</v>
      </c>
      <c r="GZ26" s="16">
        <f t="shared" si="25"/>
        <v>53.490388974684407</v>
      </c>
      <c r="HA26" s="16">
        <v>108484.3</v>
      </c>
      <c r="HB26" s="16">
        <v>64609</v>
      </c>
      <c r="HC26" s="16">
        <f t="shared" si="26"/>
        <v>59.556083230476666</v>
      </c>
      <c r="HD26" s="16">
        <v>2066.9</v>
      </c>
      <c r="HE26" s="16">
        <v>706.4</v>
      </c>
      <c r="HF26" s="16">
        <f t="shared" si="27"/>
        <v>34.176786491847693</v>
      </c>
      <c r="HG26" s="16">
        <v>0.9</v>
      </c>
      <c r="HH26" s="16">
        <v>0.4</v>
      </c>
      <c r="HI26" s="16">
        <f t="shared" si="28"/>
        <v>44.44444444444445</v>
      </c>
      <c r="HJ26" s="16">
        <v>590.6</v>
      </c>
      <c r="HK26" s="16">
        <v>216.1</v>
      </c>
      <c r="HL26" s="16">
        <f t="shared" si="29"/>
        <v>36.58990856755841</v>
      </c>
      <c r="HM26" s="16">
        <v>0</v>
      </c>
      <c r="HN26" s="16">
        <v>0</v>
      </c>
      <c r="HO26" s="16"/>
      <c r="HP26" s="16">
        <v>0</v>
      </c>
      <c r="HQ26" s="16">
        <v>0</v>
      </c>
      <c r="HR26" s="16">
        <v>0</v>
      </c>
      <c r="HS26" s="16">
        <v>79</v>
      </c>
      <c r="HT26" s="16">
        <v>28.9</v>
      </c>
      <c r="HU26" s="16">
        <f t="shared" si="31"/>
        <v>36.582278481012658</v>
      </c>
      <c r="HV26" s="16">
        <v>8.8000000000000007</v>
      </c>
      <c r="HW26" s="16">
        <v>0</v>
      </c>
      <c r="HX26" s="16">
        <f t="shared" si="32"/>
        <v>0</v>
      </c>
      <c r="HY26" s="16">
        <v>600</v>
      </c>
      <c r="HZ26" s="16">
        <v>300</v>
      </c>
      <c r="IA26" s="16">
        <f t="shared" si="41"/>
        <v>50</v>
      </c>
      <c r="IB26" s="16">
        <v>0</v>
      </c>
      <c r="IC26" s="16">
        <v>0</v>
      </c>
      <c r="ID26" s="16">
        <v>0</v>
      </c>
      <c r="IE26" s="16">
        <v>0</v>
      </c>
      <c r="IF26" s="16">
        <v>0</v>
      </c>
      <c r="IG26" s="16">
        <v>0</v>
      </c>
      <c r="IH26" s="17">
        <f t="shared" si="34"/>
        <v>199323.09999999998</v>
      </c>
      <c r="II26" s="17">
        <f t="shared" si="34"/>
        <v>112990.39999999999</v>
      </c>
      <c r="IJ26" s="17">
        <f t="shared" si="35"/>
        <v>56.687057345586148</v>
      </c>
      <c r="IK26" s="16">
        <v>0</v>
      </c>
      <c r="IL26" s="16">
        <v>0</v>
      </c>
      <c r="IM26" s="16">
        <v>0</v>
      </c>
      <c r="IN26" s="16">
        <v>0</v>
      </c>
      <c r="IO26" s="16">
        <v>0</v>
      </c>
      <c r="IP26" s="16">
        <v>0</v>
      </c>
      <c r="IQ26" s="16">
        <v>0</v>
      </c>
      <c r="IR26" s="16">
        <v>0</v>
      </c>
      <c r="IS26" s="16">
        <v>0</v>
      </c>
      <c r="IT26" s="16">
        <v>0</v>
      </c>
      <c r="IU26" s="16">
        <v>0</v>
      </c>
      <c r="IV26" s="16">
        <v>0</v>
      </c>
      <c r="IW26" s="16">
        <v>0</v>
      </c>
      <c r="IX26" s="16">
        <v>0</v>
      </c>
      <c r="IY26" s="16">
        <v>0</v>
      </c>
      <c r="IZ26" s="17">
        <f t="shared" si="37"/>
        <v>0</v>
      </c>
      <c r="JA26" s="17">
        <f t="shared" si="37"/>
        <v>0</v>
      </c>
      <c r="JB26" s="17">
        <v>0</v>
      </c>
      <c r="JC26" s="18">
        <f t="shared" si="2"/>
        <v>284263</v>
      </c>
      <c r="JD26" s="18">
        <f t="shared" si="2"/>
        <v>120049.09999999999</v>
      </c>
      <c r="JE26" s="18">
        <f t="shared" si="39"/>
        <v>42.231700924847758</v>
      </c>
    </row>
    <row r="27" spans="1:265" s="12" customFormat="1" ht="23.25" customHeight="1">
      <c r="A27" s="15" t="s">
        <v>116</v>
      </c>
      <c r="B27" s="16">
        <v>3826.3</v>
      </c>
      <c r="C27" s="16">
        <v>2232.3000000000002</v>
      </c>
      <c r="D27" s="16">
        <f t="shared" si="3"/>
        <v>58.340956014949171</v>
      </c>
      <c r="E27" s="16">
        <v>0</v>
      </c>
      <c r="F27" s="16">
        <v>0</v>
      </c>
      <c r="G27" s="16">
        <v>0</v>
      </c>
      <c r="H27" s="17">
        <f t="shared" si="0"/>
        <v>3826.3</v>
      </c>
      <c r="I27" s="17">
        <f t="shared" si="1"/>
        <v>2232.3000000000002</v>
      </c>
      <c r="J27" s="17">
        <f t="shared" si="5"/>
        <v>58.340956014949171</v>
      </c>
      <c r="K27" s="16">
        <v>12197.2</v>
      </c>
      <c r="L27" s="16">
        <v>0</v>
      </c>
      <c r="M27" s="16">
        <f t="shared" si="6"/>
        <v>0</v>
      </c>
      <c r="N27" s="16">
        <v>0</v>
      </c>
      <c r="O27" s="16">
        <v>0</v>
      </c>
      <c r="P27" s="16">
        <v>0</v>
      </c>
      <c r="Q27" s="16"/>
      <c r="R27" s="16"/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10661.8</v>
      </c>
      <c r="AA27" s="16">
        <v>10661.8</v>
      </c>
      <c r="AB27" s="16">
        <f>SUM(AA27/Z27*100)</f>
        <v>100</v>
      </c>
      <c r="AC27" s="16">
        <v>6649.8</v>
      </c>
      <c r="AD27" s="16">
        <v>0</v>
      </c>
      <c r="AE27" s="16">
        <f t="shared" si="10"/>
        <v>0</v>
      </c>
      <c r="AF27" s="16">
        <v>20645.400000000001</v>
      </c>
      <c r="AG27" s="16">
        <v>0</v>
      </c>
      <c r="AH27" s="16">
        <f t="shared" ref="AH27:AH33" si="45">SUM(AG27/AF27*100)</f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162000</v>
      </c>
      <c r="AY27" s="16">
        <v>0</v>
      </c>
      <c r="AZ27" s="16">
        <v>0</v>
      </c>
      <c r="BA27" s="16">
        <v>169354.6</v>
      </c>
      <c r="BB27" s="16">
        <v>0</v>
      </c>
      <c r="BC27" s="16">
        <f>SUM(BB27/BA27*100)</f>
        <v>0</v>
      </c>
      <c r="BD27" s="16">
        <v>177000</v>
      </c>
      <c r="BE27" s="16">
        <v>0</v>
      </c>
      <c r="BF27" s="16">
        <f>SUM(BE27/BD27*100)</f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16">
        <v>0</v>
      </c>
      <c r="BP27" s="16">
        <v>0</v>
      </c>
      <c r="BQ27" s="16">
        <v>0</v>
      </c>
      <c r="BR27" s="16">
        <v>0</v>
      </c>
      <c r="BS27" s="16">
        <v>0</v>
      </c>
      <c r="BT27" s="16">
        <v>0</v>
      </c>
      <c r="BU27" s="16">
        <v>0</v>
      </c>
      <c r="BV27" s="16">
        <v>0</v>
      </c>
      <c r="BW27" s="16">
        <v>0</v>
      </c>
      <c r="BX27" s="16">
        <v>0</v>
      </c>
      <c r="BY27" s="16">
        <v>0</v>
      </c>
      <c r="BZ27" s="16">
        <v>0</v>
      </c>
      <c r="CA27" s="16">
        <v>0</v>
      </c>
      <c r="CB27" s="16">
        <v>0</v>
      </c>
      <c r="CC27" s="16">
        <v>0</v>
      </c>
      <c r="CD27" s="16">
        <v>0</v>
      </c>
      <c r="CE27" s="16">
        <v>0</v>
      </c>
      <c r="CF27" s="16">
        <v>0</v>
      </c>
      <c r="CG27" s="16">
        <v>0</v>
      </c>
      <c r="CH27" s="16">
        <v>0</v>
      </c>
      <c r="CI27" s="16">
        <v>0</v>
      </c>
      <c r="CJ27" s="16">
        <v>0</v>
      </c>
      <c r="CK27" s="16">
        <v>0</v>
      </c>
      <c r="CL27" s="16">
        <v>0</v>
      </c>
      <c r="CM27" s="16">
        <v>0</v>
      </c>
      <c r="CN27" s="16">
        <v>0</v>
      </c>
      <c r="CO27" s="16">
        <v>0</v>
      </c>
      <c r="CP27" s="16">
        <v>0</v>
      </c>
      <c r="CQ27" s="16">
        <v>0</v>
      </c>
      <c r="CR27" s="16">
        <v>0</v>
      </c>
      <c r="CS27" s="16">
        <v>0</v>
      </c>
      <c r="CT27" s="16">
        <v>0</v>
      </c>
      <c r="CU27" s="16">
        <v>0</v>
      </c>
      <c r="CV27" s="16">
        <v>0</v>
      </c>
      <c r="CW27" s="16">
        <v>0</v>
      </c>
      <c r="CX27" s="16">
        <v>0</v>
      </c>
      <c r="CY27" s="16">
        <v>0</v>
      </c>
      <c r="CZ27" s="16">
        <v>0</v>
      </c>
      <c r="DA27" s="16">
        <v>0</v>
      </c>
      <c r="DB27" s="16">
        <v>0</v>
      </c>
      <c r="DC27" s="16">
        <v>0</v>
      </c>
      <c r="DD27" s="16">
        <v>0</v>
      </c>
      <c r="DE27" s="16">
        <v>0</v>
      </c>
      <c r="DF27" s="16">
        <v>0</v>
      </c>
      <c r="DG27" s="16">
        <v>0</v>
      </c>
      <c r="DH27" s="16">
        <v>0</v>
      </c>
      <c r="DI27" s="16">
        <v>0</v>
      </c>
      <c r="DJ27" s="16">
        <v>0</v>
      </c>
      <c r="DK27" s="16">
        <v>0</v>
      </c>
      <c r="DL27" s="16">
        <v>0</v>
      </c>
      <c r="DM27" s="16">
        <v>0</v>
      </c>
      <c r="DN27" s="16">
        <v>0</v>
      </c>
      <c r="DO27" s="16">
        <v>0</v>
      </c>
      <c r="DP27" s="16">
        <v>0</v>
      </c>
      <c r="DQ27" s="16">
        <v>0</v>
      </c>
      <c r="DR27" s="16">
        <v>18.600000000000001</v>
      </c>
      <c r="DS27" s="16">
        <v>0</v>
      </c>
      <c r="DT27" s="16">
        <f t="shared" si="12"/>
        <v>0</v>
      </c>
      <c r="DU27" s="16">
        <v>0</v>
      </c>
      <c r="DV27" s="16">
        <v>0</v>
      </c>
      <c r="DW27" s="16">
        <v>0</v>
      </c>
      <c r="DX27" s="16">
        <v>0</v>
      </c>
      <c r="DY27" s="16">
        <v>0</v>
      </c>
      <c r="DZ27" s="16">
        <v>0</v>
      </c>
      <c r="EA27" s="16">
        <v>0</v>
      </c>
      <c r="EB27" s="16">
        <v>0</v>
      </c>
      <c r="EC27" s="16">
        <v>0</v>
      </c>
      <c r="ED27" s="16">
        <v>1172.4000000000001</v>
      </c>
      <c r="EE27" s="16">
        <v>0</v>
      </c>
      <c r="EF27" s="16">
        <f t="shared" si="42"/>
        <v>0</v>
      </c>
      <c r="EG27" s="16">
        <v>167.5</v>
      </c>
      <c r="EH27" s="16">
        <v>0</v>
      </c>
      <c r="EI27" s="16">
        <f t="shared" si="43"/>
        <v>0</v>
      </c>
      <c r="EJ27" s="16">
        <v>0</v>
      </c>
      <c r="EK27" s="16">
        <v>0</v>
      </c>
      <c r="EL27" s="16">
        <v>0</v>
      </c>
      <c r="EM27" s="16">
        <v>0</v>
      </c>
      <c r="EN27" s="16">
        <v>0</v>
      </c>
      <c r="EO27" s="16">
        <v>0</v>
      </c>
      <c r="EP27" s="16">
        <v>26282.400000000001</v>
      </c>
      <c r="EQ27" s="16">
        <v>0</v>
      </c>
      <c r="ER27" s="16">
        <f t="shared" si="44"/>
        <v>0</v>
      </c>
      <c r="ES27" s="16">
        <v>1085.4000000000001</v>
      </c>
      <c r="ET27" s="16">
        <v>0</v>
      </c>
      <c r="EU27" s="16">
        <f t="shared" ref="EU27:EU33" si="46">SUM(ET27/ES27*100)</f>
        <v>0</v>
      </c>
      <c r="EV27" s="16">
        <v>0</v>
      </c>
      <c r="EW27" s="16">
        <v>0</v>
      </c>
      <c r="EX27" s="16">
        <v>0</v>
      </c>
      <c r="EY27" s="16">
        <v>0</v>
      </c>
      <c r="EZ27" s="16">
        <v>0</v>
      </c>
      <c r="FA27" s="16">
        <v>0</v>
      </c>
      <c r="FB27" s="16">
        <v>0</v>
      </c>
      <c r="FC27" s="16">
        <v>0</v>
      </c>
      <c r="FD27" s="16">
        <v>0</v>
      </c>
      <c r="FE27" s="16">
        <v>0</v>
      </c>
      <c r="FF27" s="16">
        <v>0</v>
      </c>
      <c r="FG27" s="16">
        <v>0</v>
      </c>
      <c r="FH27" s="16">
        <v>0</v>
      </c>
      <c r="FI27" s="16">
        <v>0</v>
      </c>
      <c r="FJ27" s="16">
        <v>0</v>
      </c>
      <c r="FK27" s="16">
        <v>0</v>
      </c>
      <c r="FL27" s="16">
        <v>0</v>
      </c>
      <c r="FM27" s="16">
        <v>0</v>
      </c>
      <c r="FN27" s="16">
        <v>10752.7</v>
      </c>
      <c r="FO27" s="16">
        <v>0</v>
      </c>
      <c r="FP27" s="16">
        <f>SUM(FO27/FN27*100)</f>
        <v>0</v>
      </c>
      <c r="FQ27" s="16">
        <v>0</v>
      </c>
      <c r="FR27" s="16">
        <v>0</v>
      </c>
      <c r="FS27" s="16">
        <v>0</v>
      </c>
      <c r="FT27" s="16">
        <v>0</v>
      </c>
      <c r="FU27" s="16">
        <v>0</v>
      </c>
      <c r="FV27" s="16">
        <v>0</v>
      </c>
      <c r="FW27" s="17">
        <f t="shared" si="16"/>
        <v>597987.80000000005</v>
      </c>
      <c r="FX27" s="17">
        <f t="shared" si="16"/>
        <v>10661.8</v>
      </c>
      <c r="FY27" s="17">
        <f t="shared" si="17"/>
        <v>1.7829460734817664</v>
      </c>
      <c r="FZ27" s="16">
        <v>0</v>
      </c>
      <c r="GA27" s="16">
        <v>0</v>
      </c>
      <c r="GB27" s="16">
        <v>0</v>
      </c>
      <c r="GC27" s="16">
        <v>0</v>
      </c>
      <c r="GD27" s="16">
        <v>0</v>
      </c>
      <c r="GE27" s="16"/>
      <c r="GF27" s="16">
        <v>2839.3</v>
      </c>
      <c r="GG27" s="16">
        <v>623.20000000000005</v>
      </c>
      <c r="GH27" s="16">
        <f t="shared" si="20"/>
        <v>21.949071954354945</v>
      </c>
      <c r="GI27" s="16">
        <v>3.4</v>
      </c>
      <c r="GJ27" s="16">
        <v>1.7</v>
      </c>
      <c r="GK27" s="16">
        <f t="shared" si="21"/>
        <v>50</v>
      </c>
      <c r="GL27" s="16">
        <v>844.5</v>
      </c>
      <c r="GM27" s="16">
        <v>422.1</v>
      </c>
      <c r="GN27" s="16">
        <f t="shared" si="22"/>
        <v>49.982238010657198</v>
      </c>
      <c r="GO27" s="16">
        <v>3822.7</v>
      </c>
      <c r="GP27" s="16">
        <v>3822.5</v>
      </c>
      <c r="GQ27" s="16">
        <f t="shared" si="23"/>
        <v>99.994768095848485</v>
      </c>
      <c r="GR27" s="16">
        <v>3649</v>
      </c>
      <c r="GS27" s="16">
        <v>0</v>
      </c>
      <c r="GT27" s="16">
        <f t="shared" si="40"/>
        <v>0</v>
      </c>
      <c r="GU27" s="16">
        <v>147.9</v>
      </c>
      <c r="GV27" s="16">
        <v>139.6</v>
      </c>
      <c r="GW27" s="16">
        <f t="shared" si="24"/>
        <v>94.388100067613252</v>
      </c>
      <c r="GX27" s="16">
        <v>122910.6</v>
      </c>
      <c r="GY27" s="16">
        <v>66473.600000000006</v>
      </c>
      <c r="GZ27" s="16">
        <f t="shared" si="25"/>
        <v>54.082886260420182</v>
      </c>
      <c r="HA27" s="16">
        <v>163252.79999999999</v>
      </c>
      <c r="HB27" s="16">
        <v>99125.4</v>
      </c>
      <c r="HC27" s="16">
        <f t="shared" si="26"/>
        <v>60.718958572226633</v>
      </c>
      <c r="HD27" s="16">
        <v>2898.2</v>
      </c>
      <c r="HE27" s="16">
        <v>1389.9</v>
      </c>
      <c r="HF27" s="16">
        <f t="shared" si="27"/>
        <v>47.957352839693606</v>
      </c>
      <c r="HG27" s="16">
        <v>0.7</v>
      </c>
      <c r="HH27" s="16">
        <v>0.4</v>
      </c>
      <c r="HI27" s="16">
        <f t="shared" si="28"/>
        <v>57.142857142857153</v>
      </c>
      <c r="HJ27" s="16">
        <v>590.6</v>
      </c>
      <c r="HK27" s="16">
        <v>295.2</v>
      </c>
      <c r="HL27" s="16">
        <f t="shared" si="29"/>
        <v>49.983068066373178</v>
      </c>
      <c r="HM27" s="16">
        <v>0</v>
      </c>
      <c r="HN27" s="16">
        <v>0</v>
      </c>
      <c r="HO27" s="16"/>
      <c r="HP27" s="16">
        <v>0</v>
      </c>
      <c r="HQ27" s="16">
        <v>0</v>
      </c>
      <c r="HR27" s="16">
        <v>0</v>
      </c>
      <c r="HS27" s="16">
        <v>79</v>
      </c>
      <c r="HT27" s="16">
        <v>38.6</v>
      </c>
      <c r="HU27" s="16">
        <f t="shared" si="31"/>
        <v>48.860759493670884</v>
      </c>
      <c r="HV27" s="16">
        <v>41.1</v>
      </c>
      <c r="HW27" s="16">
        <v>41.1</v>
      </c>
      <c r="HX27" s="16">
        <f t="shared" si="32"/>
        <v>100</v>
      </c>
      <c r="HY27" s="16">
        <v>0</v>
      </c>
      <c r="HZ27" s="16">
        <v>0</v>
      </c>
      <c r="IA27" s="16">
        <v>0</v>
      </c>
      <c r="IB27" s="16">
        <v>0</v>
      </c>
      <c r="IC27" s="16">
        <v>0</v>
      </c>
      <c r="ID27" s="16">
        <v>0</v>
      </c>
      <c r="IE27" s="16">
        <v>0</v>
      </c>
      <c r="IF27" s="16">
        <v>0</v>
      </c>
      <c r="IG27" s="16">
        <v>0</v>
      </c>
      <c r="IH27" s="17">
        <f t="shared" si="34"/>
        <v>301079.79999999993</v>
      </c>
      <c r="II27" s="17">
        <f t="shared" si="34"/>
        <v>172373.30000000002</v>
      </c>
      <c r="IJ27" s="17">
        <f t="shared" si="35"/>
        <v>57.251698719077147</v>
      </c>
      <c r="IK27" s="16">
        <v>0</v>
      </c>
      <c r="IL27" s="16">
        <v>0</v>
      </c>
      <c r="IM27" s="16">
        <v>0</v>
      </c>
      <c r="IN27" s="16">
        <v>113.7</v>
      </c>
      <c r="IO27" s="16">
        <v>28.5</v>
      </c>
      <c r="IP27" s="16">
        <f t="shared" si="36"/>
        <v>25.065963060686013</v>
      </c>
      <c r="IQ27" s="16">
        <v>0</v>
      </c>
      <c r="IR27" s="16">
        <v>0</v>
      </c>
      <c r="IS27" s="16">
        <v>0</v>
      </c>
      <c r="IT27" s="16">
        <v>0</v>
      </c>
      <c r="IU27" s="16">
        <v>0</v>
      </c>
      <c r="IV27" s="16">
        <v>0</v>
      </c>
      <c r="IW27" s="16">
        <v>0</v>
      </c>
      <c r="IX27" s="16">
        <v>0</v>
      </c>
      <c r="IY27" s="16">
        <v>0</v>
      </c>
      <c r="IZ27" s="17">
        <f t="shared" si="37"/>
        <v>113.7</v>
      </c>
      <c r="JA27" s="17">
        <f t="shared" si="37"/>
        <v>28.5</v>
      </c>
      <c r="JB27" s="17">
        <f t="shared" si="38"/>
        <v>25.065963060686013</v>
      </c>
      <c r="JC27" s="18">
        <f t="shared" si="2"/>
        <v>903007.6</v>
      </c>
      <c r="JD27" s="18">
        <f t="shared" si="2"/>
        <v>185295.90000000002</v>
      </c>
      <c r="JE27" s="18">
        <f t="shared" si="39"/>
        <v>20.51986051944635</v>
      </c>
    </row>
    <row r="28" spans="1:265" s="12" customFormat="1" ht="23.25" customHeight="1">
      <c r="A28" s="15" t="s">
        <v>117</v>
      </c>
      <c r="B28" s="16">
        <v>49277.3</v>
      </c>
      <c r="C28" s="16">
        <v>28744.799999999999</v>
      </c>
      <c r="D28" s="16">
        <f t="shared" si="3"/>
        <v>58.332741444843769</v>
      </c>
      <c r="E28" s="16">
        <v>0</v>
      </c>
      <c r="F28" s="16">
        <v>0</v>
      </c>
      <c r="G28" s="16">
        <v>0</v>
      </c>
      <c r="H28" s="17">
        <f t="shared" si="0"/>
        <v>49277.3</v>
      </c>
      <c r="I28" s="17">
        <f t="shared" si="1"/>
        <v>28744.799999999999</v>
      </c>
      <c r="J28" s="17">
        <f t="shared" si="5"/>
        <v>58.332741444843769</v>
      </c>
      <c r="K28" s="16">
        <v>50798.1</v>
      </c>
      <c r="L28" s="16">
        <v>0</v>
      </c>
      <c r="M28" s="16">
        <f t="shared" si="6"/>
        <v>0</v>
      </c>
      <c r="N28" s="16">
        <v>0</v>
      </c>
      <c r="O28" s="16">
        <v>0</v>
      </c>
      <c r="P28" s="16">
        <v>0</v>
      </c>
      <c r="Q28" s="16"/>
      <c r="R28" s="16"/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17174.400000000001</v>
      </c>
      <c r="AA28" s="16">
        <v>0</v>
      </c>
      <c r="AB28" s="16">
        <f t="shared" ref="AB28:AB33" si="47">SUM(AA28/Z28*100)</f>
        <v>0</v>
      </c>
      <c r="AC28" s="16">
        <v>10340.6</v>
      </c>
      <c r="AD28" s="16">
        <v>0</v>
      </c>
      <c r="AE28" s="16">
        <f t="shared" si="10"/>
        <v>0</v>
      </c>
      <c r="AF28" s="16">
        <v>41803.5</v>
      </c>
      <c r="AG28" s="16">
        <v>0</v>
      </c>
      <c r="AH28" s="16">
        <f t="shared" si="45"/>
        <v>0</v>
      </c>
      <c r="AI28" s="16">
        <v>0</v>
      </c>
      <c r="AJ28" s="16">
        <v>0</v>
      </c>
      <c r="AK28" s="16">
        <v>0</v>
      </c>
      <c r="AL28" s="16">
        <v>299190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20000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16">
        <v>0</v>
      </c>
      <c r="BP28" s="16">
        <v>0</v>
      </c>
      <c r="BQ28" s="16">
        <v>0</v>
      </c>
      <c r="BR28" s="16">
        <v>0</v>
      </c>
      <c r="BS28" s="16">
        <v>0</v>
      </c>
      <c r="BT28" s="16">
        <v>0</v>
      </c>
      <c r="BU28" s="16">
        <v>0</v>
      </c>
      <c r="BV28" s="16">
        <v>0</v>
      </c>
      <c r="BW28" s="16">
        <v>0</v>
      </c>
      <c r="BX28" s="16">
        <v>0</v>
      </c>
      <c r="BY28" s="16">
        <v>0</v>
      </c>
      <c r="BZ28" s="16">
        <v>0</v>
      </c>
      <c r="CA28" s="16">
        <v>0</v>
      </c>
      <c r="CB28" s="16">
        <v>0</v>
      </c>
      <c r="CC28" s="16">
        <v>0</v>
      </c>
      <c r="CD28" s="16">
        <v>0</v>
      </c>
      <c r="CE28" s="16">
        <v>0</v>
      </c>
      <c r="CF28" s="16">
        <v>0</v>
      </c>
      <c r="CG28" s="16">
        <v>0</v>
      </c>
      <c r="CH28" s="16">
        <v>0</v>
      </c>
      <c r="CI28" s="16">
        <v>0</v>
      </c>
      <c r="CJ28" s="16">
        <v>0</v>
      </c>
      <c r="CK28" s="16">
        <v>0</v>
      </c>
      <c r="CL28" s="16">
        <v>0</v>
      </c>
      <c r="CM28" s="16">
        <v>0</v>
      </c>
      <c r="CN28" s="16">
        <v>0</v>
      </c>
      <c r="CO28" s="16">
        <v>0</v>
      </c>
      <c r="CP28" s="16">
        <v>0</v>
      </c>
      <c r="CQ28" s="16">
        <v>0</v>
      </c>
      <c r="CR28" s="16">
        <v>0</v>
      </c>
      <c r="CS28" s="16">
        <v>0</v>
      </c>
      <c r="CT28" s="16">
        <v>0</v>
      </c>
      <c r="CU28" s="16">
        <v>0</v>
      </c>
      <c r="CV28" s="16">
        <v>0</v>
      </c>
      <c r="CW28" s="16">
        <v>0</v>
      </c>
      <c r="CX28" s="16">
        <v>0</v>
      </c>
      <c r="CY28" s="16">
        <v>0</v>
      </c>
      <c r="CZ28" s="16">
        <v>0</v>
      </c>
      <c r="DA28" s="16">
        <v>0</v>
      </c>
      <c r="DB28" s="16">
        <v>0</v>
      </c>
      <c r="DC28" s="16">
        <v>0</v>
      </c>
      <c r="DD28" s="16">
        <v>0</v>
      </c>
      <c r="DE28" s="16">
        <v>0</v>
      </c>
      <c r="DF28" s="16">
        <v>0</v>
      </c>
      <c r="DG28" s="16">
        <v>0</v>
      </c>
      <c r="DH28" s="16">
        <v>0</v>
      </c>
      <c r="DI28" s="16">
        <v>0</v>
      </c>
      <c r="DJ28" s="16">
        <v>0</v>
      </c>
      <c r="DK28" s="16">
        <v>0</v>
      </c>
      <c r="DL28" s="16">
        <v>0</v>
      </c>
      <c r="DM28" s="16">
        <v>0</v>
      </c>
      <c r="DN28" s="16">
        <v>0</v>
      </c>
      <c r="DO28" s="16">
        <v>0</v>
      </c>
      <c r="DP28" s="16">
        <v>0</v>
      </c>
      <c r="DQ28" s="16">
        <v>0</v>
      </c>
      <c r="DR28" s="16">
        <v>51</v>
      </c>
      <c r="DS28" s="16">
        <v>0</v>
      </c>
      <c r="DT28" s="16">
        <f t="shared" si="12"/>
        <v>0</v>
      </c>
      <c r="DU28" s="16">
        <v>0</v>
      </c>
      <c r="DV28" s="16">
        <v>0</v>
      </c>
      <c r="DW28" s="16">
        <v>0</v>
      </c>
      <c r="DX28" s="16">
        <v>0</v>
      </c>
      <c r="DY28" s="16">
        <v>0</v>
      </c>
      <c r="DZ28" s="16">
        <v>0</v>
      </c>
      <c r="EA28" s="16">
        <v>0</v>
      </c>
      <c r="EB28" s="16">
        <v>0</v>
      </c>
      <c r="EC28" s="16">
        <v>0</v>
      </c>
      <c r="ED28" s="16">
        <v>1172.4000000000001</v>
      </c>
      <c r="EE28" s="16">
        <v>0</v>
      </c>
      <c r="EF28" s="16">
        <f t="shared" si="42"/>
        <v>0</v>
      </c>
      <c r="EG28" s="16">
        <v>168</v>
      </c>
      <c r="EH28" s="16">
        <v>0</v>
      </c>
      <c r="EI28" s="16">
        <f t="shared" si="43"/>
        <v>0</v>
      </c>
      <c r="EJ28" s="16">
        <v>0</v>
      </c>
      <c r="EK28" s="16">
        <v>0</v>
      </c>
      <c r="EL28" s="16">
        <v>0</v>
      </c>
      <c r="EM28" s="16">
        <v>0</v>
      </c>
      <c r="EN28" s="16">
        <v>0</v>
      </c>
      <c r="EO28" s="16">
        <v>0</v>
      </c>
      <c r="EP28" s="16">
        <v>41694.400000000001</v>
      </c>
      <c r="EQ28" s="16">
        <v>0</v>
      </c>
      <c r="ER28" s="16">
        <f t="shared" si="44"/>
        <v>0</v>
      </c>
      <c r="ES28" s="16">
        <v>3010.4</v>
      </c>
      <c r="ET28" s="16">
        <v>0</v>
      </c>
      <c r="EU28" s="16">
        <f t="shared" si="46"/>
        <v>0</v>
      </c>
      <c r="EV28" s="16">
        <v>0</v>
      </c>
      <c r="EW28" s="16">
        <v>0</v>
      </c>
      <c r="EX28" s="16">
        <v>0</v>
      </c>
      <c r="EY28" s="16">
        <v>0</v>
      </c>
      <c r="EZ28" s="16">
        <v>0</v>
      </c>
      <c r="FA28" s="16">
        <v>0</v>
      </c>
      <c r="FB28" s="16">
        <v>0</v>
      </c>
      <c r="FC28" s="16">
        <v>0</v>
      </c>
      <c r="FD28" s="16">
        <v>0</v>
      </c>
      <c r="FE28" s="16">
        <v>0</v>
      </c>
      <c r="FF28" s="16">
        <v>0</v>
      </c>
      <c r="FG28" s="16">
        <v>0</v>
      </c>
      <c r="FH28" s="16">
        <v>0</v>
      </c>
      <c r="FI28" s="16">
        <v>0</v>
      </c>
      <c r="FJ28" s="16">
        <v>0</v>
      </c>
      <c r="FK28" s="16">
        <v>0</v>
      </c>
      <c r="FL28" s="16">
        <v>0</v>
      </c>
      <c r="FM28" s="16">
        <v>0</v>
      </c>
      <c r="FN28" s="16">
        <v>0</v>
      </c>
      <c r="FO28" s="16">
        <v>0</v>
      </c>
      <c r="FP28" s="16">
        <v>0</v>
      </c>
      <c r="FQ28" s="16">
        <v>0</v>
      </c>
      <c r="FR28" s="16">
        <v>0</v>
      </c>
      <c r="FS28" s="16">
        <v>0</v>
      </c>
      <c r="FT28" s="16">
        <v>0</v>
      </c>
      <c r="FU28" s="16">
        <v>0</v>
      </c>
      <c r="FV28" s="16">
        <v>0</v>
      </c>
      <c r="FW28" s="17">
        <f t="shared" si="16"/>
        <v>485402.80000000005</v>
      </c>
      <c r="FX28" s="17">
        <f t="shared" si="16"/>
        <v>0</v>
      </c>
      <c r="FY28" s="17">
        <f t="shared" si="17"/>
        <v>0</v>
      </c>
      <c r="FZ28" s="16">
        <v>0</v>
      </c>
      <c r="GA28" s="16">
        <v>0</v>
      </c>
      <c r="GB28" s="16">
        <v>0</v>
      </c>
      <c r="GC28" s="16">
        <v>0</v>
      </c>
      <c r="GD28" s="16">
        <v>0</v>
      </c>
      <c r="GE28" s="16"/>
      <c r="GF28" s="16">
        <v>6429.7</v>
      </c>
      <c r="GG28" s="16">
        <v>1635.6</v>
      </c>
      <c r="GH28" s="16">
        <f t="shared" si="20"/>
        <v>25.438200849184256</v>
      </c>
      <c r="GI28" s="16">
        <v>8.6</v>
      </c>
      <c r="GJ28" s="16">
        <v>2.1</v>
      </c>
      <c r="GK28" s="16">
        <f t="shared" si="21"/>
        <v>24.418604651162791</v>
      </c>
      <c r="GL28" s="16">
        <v>2090.6</v>
      </c>
      <c r="GM28" s="16">
        <v>980.7</v>
      </c>
      <c r="GN28" s="16">
        <f t="shared" si="22"/>
        <v>46.909977996747351</v>
      </c>
      <c r="GO28" s="16">
        <v>14596.4</v>
      </c>
      <c r="GP28" s="16">
        <v>6255.6</v>
      </c>
      <c r="GQ28" s="16">
        <f t="shared" si="23"/>
        <v>42.857142857142861</v>
      </c>
      <c r="GR28" s="16">
        <v>3695</v>
      </c>
      <c r="GS28" s="16">
        <v>3694.9</v>
      </c>
      <c r="GT28" s="16">
        <f t="shared" si="40"/>
        <v>99.997293640054124</v>
      </c>
      <c r="GU28" s="16">
        <v>322.7</v>
      </c>
      <c r="GV28" s="16">
        <v>314.39999999999998</v>
      </c>
      <c r="GW28" s="16">
        <f t="shared" si="24"/>
        <v>97.427951657886581</v>
      </c>
      <c r="GX28" s="16">
        <v>403110.5</v>
      </c>
      <c r="GY28" s="16">
        <v>234455.9</v>
      </c>
      <c r="GZ28" s="16">
        <f t="shared" si="25"/>
        <v>58.161695118336041</v>
      </c>
      <c r="HA28" s="16">
        <v>397647.1</v>
      </c>
      <c r="HB28" s="16">
        <v>239562.5</v>
      </c>
      <c r="HC28" s="16">
        <f t="shared" si="26"/>
        <v>60.245001158062017</v>
      </c>
      <c r="HD28" s="16">
        <v>3308.1</v>
      </c>
      <c r="HE28" s="16">
        <v>1708.8</v>
      </c>
      <c r="HF28" s="16">
        <f t="shared" si="27"/>
        <v>51.655028566246486</v>
      </c>
      <c r="HG28" s="16">
        <v>15.7</v>
      </c>
      <c r="HH28" s="16">
        <v>6.5</v>
      </c>
      <c r="HI28" s="16">
        <f t="shared" si="28"/>
        <v>41.401273885350321</v>
      </c>
      <c r="HJ28" s="16">
        <v>885.9</v>
      </c>
      <c r="HK28" s="16">
        <v>432.9</v>
      </c>
      <c r="HL28" s="16">
        <f t="shared" si="29"/>
        <v>48.865560447003048</v>
      </c>
      <c r="HM28" s="16">
        <v>0</v>
      </c>
      <c r="HN28" s="16">
        <v>0</v>
      </c>
      <c r="HO28" s="16"/>
      <c r="HP28" s="16">
        <v>0</v>
      </c>
      <c r="HQ28" s="16">
        <v>0</v>
      </c>
      <c r="HR28" s="16">
        <v>0</v>
      </c>
      <c r="HS28" s="16">
        <v>131.80000000000001</v>
      </c>
      <c r="HT28" s="16">
        <v>21.3</v>
      </c>
      <c r="HU28" s="16">
        <f t="shared" si="31"/>
        <v>16.160849772382395</v>
      </c>
      <c r="HV28" s="16">
        <v>71.099999999999994</v>
      </c>
      <c r="HW28" s="16">
        <v>0</v>
      </c>
      <c r="HX28" s="16">
        <f t="shared" si="32"/>
        <v>0</v>
      </c>
      <c r="HY28" s="16">
        <v>900</v>
      </c>
      <c r="HZ28" s="16">
        <v>0</v>
      </c>
      <c r="IA28" s="16">
        <f t="shared" si="41"/>
        <v>0</v>
      </c>
      <c r="IB28" s="16">
        <v>0</v>
      </c>
      <c r="IC28" s="16">
        <v>0</v>
      </c>
      <c r="ID28" s="16">
        <v>0</v>
      </c>
      <c r="IE28" s="16">
        <v>808.8</v>
      </c>
      <c r="IF28" s="16">
        <v>0</v>
      </c>
      <c r="IG28" s="16">
        <f t="shared" ref="IG28:IG33" si="48">SUM(IF28/IE28*100)</f>
        <v>0</v>
      </c>
      <c r="IH28" s="17">
        <f t="shared" si="34"/>
        <v>834022</v>
      </c>
      <c r="II28" s="17">
        <f t="shared" si="34"/>
        <v>489071.19999999995</v>
      </c>
      <c r="IJ28" s="17">
        <f t="shared" si="35"/>
        <v>58.640083834718979</v>
      </c>
      <c r="IK28" s="16">
        <v>0</v>
      </c>
      <c r="IL28" s="16">
        <v>0</v>
      </c>
      <c r="IM28" s="16">
        <v>0</v>
      </c>
      <c r="IN28" s="16">
        <v>251.5</v>
      </c>
      <c r="IO28" s="16">
        <v>94</v>
      </c>
      <c r="IP28" s="16">
        <f t="shared" si="36"/>
        <v>37.375745526838969</v>
      </c>
      <c r="IQ28" s="16">
        <v>0</v>
      </c>
      <c r="IR28" s="16">
        <v>0</v>
      </c>
      <c r="IS28" s="16">
        <v>0</v>
      </c>
      <c r="IT28" s="16">
        <v>0</v>
      </c>
      <c r="IU28" s="16">
        <v>0</v>
      </c>
      <c r="IV28" s="16">
        <v>0</v>
      </c>
      <c r="IW28" s="16">
        <v>346.2</v>
      </c>
      <c r="IX28" s="16">
        <v>0</v>
      </c>
      <c r="IY28" s="16">
        <v>0</v>
      </c>
      <c r="IZ28" s="17">
        <f t="shared" si="37"/>
        <v>597.70000000000005</v>
      </c>
      <c r="JA28" s="17">
        <f t="shared" si="37"/>
        <v>94</v>
      </c>
      <c r="JB28" s="17">
        <f t="shared" si="38"/>
        <v>15.726953321064077</v>
      </c>
      <c r="JC28" s="18">
        <f t="shared" si="2"/>
        <v>1369299.8</v>
      </c>
      <c r="JD28" s="18">
        <f t="shared" si="2"/>
        <v>517909.99999999994</v>
      </c>
      <c r="JE28" s="18">
        <f t="shared" si="39"/>
        <v>37.822980767250527</v>
      </c>
    </row>
    <row r="29" spans="1:265" s="12" customFormat="1" ht="23.25" customHeight="1">
      <c r="A29" s="15" t="s">
        <v>118</v>
      </c>
      <c r="B29" s="16">
        <v>6168.5</v>
      </c>
      <c r="C29" s="16">
        <v>3598</v>
      </c>
      <c r="D29" s="16">
        <f t="shared" si="3"/>
        <v>58.328605009321556</v>
      </c>
      <c r="E29" s="16">
        <v>0</v>
      </c>
      <c r="F29" s="16">
        <v>0</v>
      </c>
      <c r="G29" s="16">
        <v>0</v>
      </c>
      <c r="H29" s="17">
        <f t="shared" si="0"/>
        <v>6168.5</v>
      </c>
      <c r="I29" s="17">
        <f t="shared" si="1"/>
        <v>3598</v>
      </c>
      <c r="J29" s="17">
        <f t="shared" si="5"/>
        <v>58.328605009321556</v>
      </c>
      <c r="K29" s="16">
        <v>14209.3</v>
      </c>
      <c r="L29" s="16">
        <v>0</v>
      </c>
      <c r="M29" s="16">
        <f t="shared" si="6"/>
        <v>0</v>
      </c>
      <c r="N29" s="16">
        <v>0</v>
      </c>
      <c r="O29" s="16">
        <v>0</v>
      </c>
      <c r="P29" s="16">
        <v>0</v>
      </c>
      <c r="Q29" s="16"/>
      <c r="R29" s="16"/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9624.5</v>
      </c>
      <c r="AA29" s="16">
        <v>0</v>
      </c>
      <c r="AB29" s="16">
        <f t="shared" si="47"/>
        <v>0</v>
      </c>
      <c r="AC29" s="16">
        <v>3852.9</v>
      </c>
      <c r="AD29" s="16">
        <v>0</v>
      </c>
      <c r="AE29" s="16">
        <f t="shared" si="10"/>
        <v>0</v>
      </c>
      <c r="AF29" s="16">
        <v>15119.8</v>
      </c>
      <c r="AG29" s="16">
        <v>0</v>
      </c>
      <c r="AH29" s="16">
        <f t="shared" si="45"/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20000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0</v>
      </c>
      <c r="BL29" s="16">
        <v>0</v>
      </c>
      <c r="BM29" s="16">
        <v>0</v>
      </c>
      <c r="BN29" s="16">
        <v>0</v>
      </c>
      <c r="BO29" s="16">
        <v>0</v>
      </c>
      <c r="BP29" s="16">
        <v>0</v>
      </c>
      <c r="BQ29" s="16">
        <v>0</v>
      </c>
      <c r="BR29" s="16">
        <v>0</v>
      </c>
      <c r="BS29" s="16">
        <v>0</v>
      </c>
      <c r="BT29" s="16">
        <v>0</v>
      </c>
      <c r="BU29" s="16">
        <v>0</v>
      </c>
      <c r="BV29" s="16">
        <v>0</v>
      </c>
      <c r="BW29" s="16">
        <v>0</v>
      </c>
      <c r="BX29" s="16">
        <v>0</v>
      </c>
      <c r="BY29" s="16">
        <v>0</v>
      </c>
      <c r="BZ29" s="16">
        <v>0</v>
      </c>
      <c r="CA29" s="16">
        <v>0</v>
      </c>
      <c r="CB29" s="16">
        <v>0</v>
      </c>
      <c r="CC29" s="16">
        <v>0</v>
      </c>
      <c r="CD29" s="16">
        <v>0</v>
      </c>
      <c r="CE29" s="16">
        <v>0</v>
      </c>
      <c r="CF29" s="16">
        <v>0</v>
      </c>
      <c r="CG29" s="16">
        <v>0</v>
      </c>
      <c r="CH29" s="16">
        <v>0</v>
      </c>
      <c r="CI29" s="16">
        <v>0</v>
      </c>
      <c r="CJ29" s="16">
        <v>0</v>
      </c>
      <c r="CK29" s="16">
        <v>0</v>
      </c>
      <c r="CL29" s="16">
        <v>0</v>
      </c>
      <c r="CM29" s="16">
        <v>0</v>
      </c>
      <c r="CN29" s="16">
        <v>0</v>
      </c>
      <c r="CO29" s="16">
        <v>0</v>
      </c>
      <c r="CP29" s="16">
        <v>0</v>
      </c>
      <c r="CQ29" s="16">
        <v>0</v>
      </c>
      <c r="CR29" s="16">
        <v>0</v>
      </c>
      <c r="CS29" s="16">
        <v>0</v>
      </c>
      <c r="CT29" s="16">
        <v>0</v>
      </c>
      <c r="CU29" s="16">
        <v>0</v>
      </c>
      <c r="CV29" s="16">
        <v>0</v>
      </c>
      <c r="CW29" s="16">
        <v>0</v>
      </c>
      <c r="CX29" s="16">
        <v>0</v>
      </c>
      <c r="CY29" s="16">
        <v>0</v>
      </c>
      <c r="CZ29" s="16">
        <v>0</v>
      </c>
      <c r="DA29" s="16">
        <v>0</v>
      </c>
      <c r="DB29" s="16">
        <v>0</v>
      </c>
      <c r="DC29" s="16">
        <v>0</v>
      </c>
      <c r="DD29" s="16">
        <v>0</v>
      </c>
      <c r="DE29" s="16">
        <v>0</v>
      </c>
      <c r="DF29" s="16">
        <v>0</v>
      </c>
      <c r="DG29" s="16">
        <v>0</v>
      </c>
      <c r="DH29" s="16">
        <v>0</v>
      </c>
      <c r="DI29" s="16">
        <v>0</v>
      </c>
      <c r="DJ29" s="16">
        <v>0</v>
      </c>
      <c r="DK29" s="16">
        <v>0</v>
      </c>
      <c r="DL29" s="16">
        <v>0</v>
      </c>
      <c r="DM29" s="16">
        <v>0</v>
      </c>
      <c r="DN29" s="16">
        <v>0</v>
      </c>
      <c r="DO29" s="16">
        <v>0</v>
      </c>
      <c r="DP29" s="16">
        <v>0</v>
      </c>
      <c r="DQ29" s="16">
        <v>0</v>
      </c>
      <c r="DR29" s="16">
        <v>12.1</v>
      </c>
      <c r="DS29" s="16">
        <v>0</v>
      </c>
      <c r="DT29" s="16">
        <f t="shared" si="12"/>
        <v>0</v>
      </c>
      <c r="DU29" s="16">
        <v>0</v>
      </c>
      <c r="DV29" s="16">
        <v>0</v>
      </c>
      <c r="DW29" s="16">
        <v>0</v>
      </c>
      <c r="DX29" s="16">
        <v>0</v>
      </c>
      <c r="DY29" s="16">
        <v>0</v>
      </c>
      <c r="DZ29" s="16">
        <v>0</v>
      </c>
      <c r="EA29" s="16">
        <v>0</v>
      </c>
      <c r="EB29" s="16">
        <v>0</v>
      </c>
      <c r="EC29" s="16">
        <v>0</v>
      </c>
      <c r="ED29" s="16">
        <v>1172.4000000000001</v>
      </c>
      <c r="EE29" s="16">
        <v>0</v>
      </c>
      <c r="EF29" s="16">
        <f t="shared" si="42"/>
        <v>0</v>
      </c>
      <c r="EG29" s="16">
        <v>168</v>
      </c>
      <c r="EH29" s="16">
        <v>0</v>
      </c>
      <c r="EI29" s="16">
        <f t="shared" si="43"/>
        <v>0</v>
      </c>
      <c r="EJ29" s="16">
        <v>0</v>
      </c>
      <c r="EK29" s="16">
        <v>0</v>
      </c>
      <c r="EL29" s="16">
        <v>0</v>
      </c>
      <c r="EM29" s="16">
        <v>0</v>
      </c>
      <c r="EN29" s="16">
        <v>0</v>
      </c>
      <c r="EO29" s="16">
        <v>0</v>
      </c>
      <c r="EP29" s="16">
        <v>19507</v>
      </c>
      <c r="EQ29" s="16">
        <v>0</v>
      </c>
      <c r="ER29" s="16">
        <f t="shared" si="44"/>
        <v>0</v>
      </c>
      <c r="ES29" s="16">
        <v>705.8</v>
      </c>
      <c r="ET29" s="16">
        <v>0</v>
      </c>
      <c r="EU29" s="16">
        <f t="shared" si="46"/>
        <v>0</v>
      </c>
      <c r="EV29" s="16">
        <v>78090</v>
      </c>
      <c r="EW29" s="16">
        <v>7954.7</v>
      </c>
      <c r="EX29" s="16">
        <f>SUM(EW29/EV29*100)</f>
        <v>10.186579587655268</v>
      </c>
      <c r="EY29" s="16">
        <v>0</v>
      </c>
      <c r="EZ29" s="16">
        <v>0</v>
      </c>
      <c r="FA29" s="16">
        <v>0</v>
      </c>
      <c r="FB29" s="16">
        <v>0</v>
      </c>
      <c r="FC29" s="16">
        <v>0</v>
      </c>
      <c r="FD29" s="16">
        <v>0</v>
      </c>
      <c r="FE29" s="16">
        <v>0</v>
      </c>
      <c r="FF29" s="16">
        <v>0</v>
      </c>
      <c r="FG29" s="16">
        <v>0</v>
      </c>
      <c r="FH29" s="16">
        <v>0</v>
      </c>
      <c r="FI29" s="16">
        <v>0</v>
      </c>
      <c r="FJ29" s="16">
        <v>0</v>
      </c>
      <c r="FK29" s="16">
        <v>0</v>
      </c>
      <c r="FL29" s="16">
        <v>0</v>
      </c>
      <c r="FM29" s="16">
        <v>0</v>
      </c>
      <c r="FN29" s="16">
        <v>0</v>
      </c>
      <c r="FO29" s="16">
        <v>0</v>
      </c>
      <c r="FP29" s="16">
        <v>0</v>
      </c>
      <c r="FQ29" s="16">
        <v>0</v>
      </c>
      <c r="FR29" s="16">
        <v>0</v>
      </c>
      <c r="FS29" s="16">
        <v>0</v>
      </c>
      <c r="FT29" s="16">
        <v>0</v>
      </c>
      <c r="FU29" s="16">
        <v>0</v>
      </c>
      <c r="FV29" s="16">
        <v>0</v>
      </c>
      <c r="FW29" s="17">
        <f t="shared" si="16"/>
        <v>162461.79999999999</v>
      </c>
      <c r="FX29" s="17">
        <f t="shared" si="16"/>
        <v>7954.7</v>
      </c>
      <c r="FY29" s="17">
        <f t="shared" si="17"/>
        <v>4.896351019131882</v>
      </c>
      <c r="FZ29" s="16">
        <v>0</v>
      </c>
      <c r="GA29" s="16">
        <v>0</v>
      </c>
      <c r="GB29" s="16">
        <v>0</v>
      </c>
      <c r="GC29" s="16">
        <v>0</v>
      </c>
      <c r="GD29" s="16">
        <v>0</v>
      </c>
      <c r="GE29" s="16"/>
      <c r="GF29" s="16">
        <v>1223.0999999999999</v>
      </c>
      <c r="GG29" s="16">
        <v>204.8</v>
      </c>
      <c r="GH29" s="16">
        <f t="shared" si="20"/>
        <v>16.744338157141691</v>
      </c>
      <c r="GI29" s="16">
        <v>4</v>
      </c>
      <c r="GJ29" s="16">
        <v>0</v>
      </c>
      <c r="GK29" s="16">
        <f t="shared" si="21"/>
        <v>0</v>
      </c>
      <c r="GL29" s="16">
        <v>803.1</v>
      </c>
      <c r="GM29" s="16">
        <v>367.9</v>
      </c>
      <c r="GN29" s="16">
        <f t="shared" si="22"/>
        <v>45.809986303075576</v>
      </c>
      <c r="GO29" s="16">
        <v>5734.1</v>
      </c>
      <c r="GP29" s="16">
        <v>0</v>
      </c>
      <c r="GQ29" s="16">
        <f t="shared" si="23"/>
        <v>0</v>
      </c>
      <c r="GR29" s="16">
        <v>4691.6000000000004</v>
      </c>
      <c r="GS29" s="16">
        <v>0</v>
      </c>
      <c r="GT29" s="16">
        <f t="shared" si="40"/>
        <v>0</v>
      </c>
      <c r="GU29" s="16">
        <v>82.1</v>
      </c>
      <c r="GV29" s="16">
        <v>31.9</v>
      </c>
      <c r="GW29" s="16">
        <f t="shared" si="24"/>
        <v>38.855054811205846</v>
      </c>
      <c r="GX29" s="16">
        <v>84372.4</v>
      </c>
      <c r="GY29" s="16">
        <v>46168.6</v>
      </c>
      <c r="GZ29" s="16">
        <f t="shared" si="25"/>
        <v>54.720026928237196</v>
      </c>
      <c r="HA29" s="16">
        <v>92786.4</v>
      </c>
      <c r="HB29" s="16">
        <v>53937.4</v>
      </c>
      <c r="HC29" s="16">
        <f t="shared" si="26"/>
        <v>58.130717432727216</v>
      </c>
      <c r="HD29" s="16">
        <v>1628.7</v>
      </c>
      <c r="HE29" s="16">
        <v>814.3</v>
      </c>
      <c r="HF29" s="16">
        <f t="shared" si="27"/>
        <v>49.996930066924541</v>
      </c>
      <c r="HG29" s="16">
        <v>0.4</v>
      </c>
      <c r="HH29" s="16">
        <v>0</v>
      </c>
      <c r="HI29" s="16">
        <f t="shared" si="28"/>
        <v>0</v>
      </c>
      <c r="HJ29" s="16">
        <v>590.6</v>
      </c>
      <c r="HK29" s="16">
        <v>279.10000000000002</v>
      </c>
      <c r="HL29" s="16">
        <f t="shared" si="29"/>
        <v>47.257026752455133</v>
      </c>
      <c r="HM29" s="16">
        <v>0</v>
      </c>
      <c r="HN29" s="16">
        <v>0</v>
      </c>
      <c r="HO29" s="16"/>
      <c r="HP29" s="16">
        <v>0</v>
      </c>
      <c r="HQ29" s="16">
        <v>0</v>
      </c>
      <c r="HR29" s="16">
        <v>0</v>
      </c>
      <c r="HS29" s="16">
        <v>79</v>
      </c>
      <c r="HT29" s="16">
        <v>26.8</v>
      </c>
      <c r="HU29" s="16">
        <f t="shared" si="31"/>
        <v>33.924050632911396</v>
      </c>
      <c r="HV29" s="16">
        <v>8.4</v>
      </c>
      <c r="HW29" s="16">
        <v>0</v>
      </c>
      <c r="HX29" s="16">
        <f t="shared" si="32"/>
        <v>0</v>
      </c>
      <c r="HY29" s="16">
        <v>900</v>
      </c>
      <c r="HZ29" s="16">
        <v>0</v>
      </c>
      <c r="IA29" s="16">
        <f t="shared" si="41"/>
        <v>0</v>
      </c>
      <c r="IB29" s="16">
        <v>0</v>
      </c>
      <c r="IC29" s="16">
        <v>0</v>
      </c>
      <c r="ID29" s="16">
        <v>0</v>
      </c>
      <c r="IE29" s="16">
        <v>0</v>
      </c>
      <c r="IF29" s="16">
        <v>0</v>
      </c>
      <c r="IG29" s="16">
        <v>0</v>
      </c>
      <c r="IH29" s="17">
        <f t="shared" si="34"/>
        <v>192903.9</v>
      </c>
      <c r="II29" s="17">
        <f t="shared" si="34"/>
        <v>101830.80000000002</v>
      </c>
      <c r="IJ29" s="17">
        <f t="shared" si="35"/>
        <v>52.788357311594027</v>
      </c>
      <c r="IK29" s="16">
        <v>0</v>
      </c>
      <c r="IL29" s="16">
        <v>0</v>
      </c>
      <c r="IM29" s="16">
        <v>0</v>
      </c>
      <c r="IN29" s="16">
        <v>63.3</v>
      </c>
      <c r="IO29" s="16">
        <v>6.3</v>
      </c>
      <c r="IP29" s="16">
        <f t="shared" si="36"/>
        <v>9.9526066350710902</v>
      </c>
      <c r="IQ29" s="16">
        <v>0</v>
      </c>
      <c r="IR29" s="16">
        <v>0</v>
      </c>
      <c r="IS29" s="16">
        <v>0</v>
      </c>
      <c r="IT29" s="16">
        <v>8000</v>
      </c>
      <c r="IU29" s="16">
        <v>0</v>
      </c>
      <c r="IV29" s="16">
        <v>0</v>
      </c>
      <c r="IW29" s="16">
        <v>0</v>
      </c>
      <c r="IX29" s="16">
        <v>0</v>
      </c>
      <c r="IY29" s="16">
        <v>0</v>
      </c>
      <c r="IZ29" s="17"/>
      <c r="JA29" s="17">
        <f t="shared" si="37"/>
        <v>6.3</v>
      </c>
      <c r="JB29" s="17">
        <v>0</v>
      </c>
      <c r="JC29" s="18">
        <f t="shared" si="2"/>
        <v>361534.19999999995</v>
      </c>
      <c r="JD29" s="18">
        <f t="shared" si="2"/>
        <v>113389.80000000002</v>
      </c>
      <c r="JE29" s="18">
        <f t="shared" si="39"/>
        <v>31.363505859196732</v>
      </c>
    </row>
    <row r="30" spans="1:265" s="12" customFormat="1" ht="23.25" customHeight="1">
      <c r="A30" s="15" t="s">
        <v>119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7">
        <f t="shared" si="0"/>
        <v>0</v>
      </c>
      <c r="I30" s="17">
        <f t="shared" si="1"/>
        <v>0</v>
      </c>
      <c r="J30" s="17">
        <v>0</v>
      </c>
      <c r="K30" s="16">
        <v>49767.4</v>
      </c>
      <c r="L30" s="16">
        <v>0</v>
      </c>
      <c r="M30" s="16">
        <f t="shared" si="6"/>
        <v>0</v>
      </c>
      <c r="N30" s="16">
        <v>0</v>
      </c>
      <c r="O30" s="16">
        <v>0</v>
      </c>
      <c r="P30" s="16">
        <v>0</v>
      </c>
      <c r="Q30" s="16"/>
      <c r="R30" s="16"/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43631.8</v>
      </c>
      <c r="AA30" s="16">
        <v>39120</v>
      </c>
      <c r="AB30" s="16">
        <f t="shared" si="47"/>
        <v>89.659376876498328</v>
      </c>
      <c r="AC30" s="16">
        <v>24476.2</v>
      </c>
      <c r="AD30" s="16">
        <v>0</v>
      </c>
      <c r="AE30" s="16">
        <f t="shared" si="10"/>
        <v>0</v>
      </c>
      <c r="AF30" s="16">
        <v>160919.4</v>
      </c>
      <c r="AG30" s="16">
        <v>0</v>
      </c>
      <c r="AH30" s="16">
        <f t="shared" si="45"/>
        <v>0</v>
      </c>
      <c r="AI30" s="16">
        <v>340000</v>
      </c>
      <c r="AJ30" s="16">
        <v>230000</v>
      </c>
      <c r="AK30" s="16">
        <f>SUM(AJ30/AI30*100)</f>
        <v>67.64705882352942</v>
      </c>
      <c r="AL30" s="16">
        <v>598114.80000000005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8500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3109.7</v>
      </c>
      <c r="BH30" s="16">
        <v>3109.7</v>
      </c>
      <c r="BI30" s="16">
        <f>SUM(BH30/BG30*100)</f>
        <v>100</v>
      </c>
      <c r="BJ30" s="16">
        <v>17195.8</v>
      </c>
      <c r="BK30" s="16">
        <v>0</v>
      </c>
      <c r="BL30" s="16">
        <v>0</v>
      </c>
      <c r="BM30" s="16">
        <v>0</v>
      </c>
      <c r="BN30" s="16">
        <v>0</v>
      </c>
      <c r="BO30" s="16">
        <v>0</v>
      </c>
      <c r="BP30" s="16">
        <v>0</v>
      </c>
      <c r="BQ30" s="16">
        <v>0</v>
      </c>
      <c r="BR30" s="16">
        <v>0</v>
      </c>
      <c r="BS30" s="16">
        <v>0</v>
      </c>
      <c r="BT30" s="16">
        <v>0</v>
      </c>
      <c r="BU30" s="16">
        <v>0</v>
      </c>
      <c r="BV30" s="16">
        <v>0</v>
      </c>
      <c r="BW30" s="16">
        <v>0</v>
      </c>
      <c r="BX30" s="16">
        <v>0</v>
      </c>
      <c r="BY30" s="16">
        <v>0</v>
      </c>
      <c r="BZ30" s="16">
        <v>0</v>
      </c>
      <c r="CA30" s="16">
        <v>0</v>
      </c>
      <c r="CB30" s="16">
        <v>0</v>
      </c>
      <c r="CC30" s="16">
        <v>0</v>
      </c>
      <c r="CD30" s="16">
        <v>0</v>
      </c>
      <c r="CE30" s="16">
        <v>0</v>
      </c>
      <c r="CF30" s="16">
        <v>0</v>
      </c>
      <c r="CG30" s="16">
        <v>0</v>
      </c>
      <c r="CH30" s="16">
        <v>0</v>
      </c>
      <c r="CI30" s="16">
        <v>0</v>
      </c>
      <c r="CJ30" s="16">
        <v>0</v>
      </c>
      <c r="CK30" s="16">
        <v>0</v>
      </c>
      <c r="CL30" s="16">
        <v>0</v>
      </c>
      <c r="CM30" s="16">
        <v>0</v>
      </c>
      <c r="CN30" s="16">
        <v>67987.5</v>
      </c>
      <c r="CO30" s="16">
        <v>35923.599999999999</v>
      </c>
      <c r="CP30" s="16">
        <f>SUM(CO30/CN30*100)</f>
        <v>52.838536495679357</v>
      </c>
      <c r="CQ30" s="16">
        <v>0</v>
      </c>
      <c r="CR30" s="16">
        <v>0</v>
      </c>
      <c r="CS30" s="16">
        <v>0</v>
      </c>
      <c r="CT30" s="16">
        <v>0</v>
      </c>
      <c r="CU30" s="16">
        <v>0</v>
      </c>
      <c r="CV30" s="16">
        <v>0</v>
      </c>
      <c r="CW30" s="16">
        <v>5000</v>
      </c>
      <c r="CX30" s="16">
        <v>0</v>
      </c>
      <c r="CY30" s="16">
        <v>0</v>
      </c>
      <c r="CZ30" s="16">
        <v>148634.20000000001</v>
      </c>
      <c r="DA30" s="16">
        <v>0</v>
      </c>
      <c r="DB30" s="16">
        <v>0</v>
      </c>
      <c r="DC30" s="16">
        <v>236829.6</v>
      </c>
      <c r="DD30" s="16">
        <v>51947.199999999997</v>
      </c>
      <c r="DE30" s="16">
        <f>SUM(DD30/DC30*100)</f>
        <v>21.934420359617206</v>
      </c>
      <c r="DF30" s="16">
        <v>0</v>
      </c>
      <c r="DG30" s="16">
        <v>0</v>
      </c>
      <c r="DH30" s="16">
        <v>0</v>
      </c>
      <c r="DI30" s="16">
        <v>0</v>
      </c>
      <c r="DJ30" s="16">
        <v>0</v>
      </c>
      <c r="DK30" s="16">
        <v>0</v>
      </c>
      <c r="DL30" s="16">
        <v>0</v>
      </c>
      <c r="DM30" s="16">
        <v>0</v>
      </c>
      <c r="DN30" s="16">
        <v>0</v>
      </c>
      <c r="DO30" s="16">
        <v>0</v>
      </c>
      <c r="DP30" s="16">
        <v>0</v>
      </c>
      <c r="DQ30" s="16">
        <v>0</v>
      </c>
      <c r="DR30" s="16">
        <v>199.3</v>
      </c>
      <c r="DS30" s="16">
        <v>0</v>
      </c>
      <c r="DT30" s="16">
        <f t="shared" si="12"/>
        <v>0</v>
      </c>
      <c r="DU30" s="16">
        <v>0</v>
      </c>
      <c r="DV30" s="16">
        <v>0</v>
      </c>
      <c r="DW30" s="16">
        <v>0</v>
      </c>
      <c r="DX30" s="16">
        <v>0</v>
      </c>
      <c r="DY30" s="16">
        <v>0</v>
      </c>
      <c r="DZ30" s="16">
        <v>0</v>
      </c>
      <c r="EA30" s="16">
        <v>0</v>
      </c>
      <c r="EB30" s="16">
        <v>0</v>
      </c>
      <c r="EC30" s="16">
        <v>0</v>
      </c>
      <c r="ED30" s="16">
        <v>2345</v>
      </c>
      <c r="EE30" s="16">
        <v>0</v>
      </c>
      <c r="EF30" s="16">
        <f t="shared" si="42"/>
        <v>0</v>
      </c>
      <c r="EG30" s="16">
        <v>336</v>
      </c>
      <c r="EH30" s="16">
        <v>0</v>
      </c>
      <c r="EI30" s="16">
        <f t="shared" si="43"/>
        <v>0</v>
      </c>
      <c r="EJ30" s="16">
        <v>7489.1</v>
      </c>
      <c r="EK30" s="16">
        <v>0</v>
      </c>
      <c r="EL30" s="16">
        <f>SUM(EK30/EJ30*100)</f>
        <v>0</v>
      </c>
      <c r="EM30" s="16">
        <v>0</v>
      </c>
      <c r="EN30" s="16">
        <v>0</v>
      </c>
      <c r="EO30" s="16">
        <v>0</v>
      </c>
      <c r="EP30" s="16">
        <v>150025.60000000001</v>
      </c>
      <c r="EQ30" s="16">
        <v>0</v>
      </c>
      <c r="ER30" s="16">
        <f t="shared" si="44"/>
        <v>0</v>
      </c>
      <c r="ES30" s="16">
        <v>0</v>
      </c>
      <c r="ET30" s="16">
        <v>0</v>
      </c>
      <c r="EU30" s="16">
        <v>0</v>
      </c>
      <c r="EV30" s="16">
        <v>742915.3</v>
      </c>
      <c r="EW30" s="16">
        <v>471171</v>
      </c>
      <c r="EX30" s="16">
        <f>SUM(EW30/EV30*100)</f>
        <v>63.421900181622313</v>
      </c>
      <c r="EY30" s="16">
        <v>0</v>
      </c>
      <c r="EZ30" s="16">
        <v>0</v>
      </c>
      <c r="FA30" s="16">
        <v>0</v>
      </c>
      <c r="FB30" s="16">
        <v>122520</v>
      </c>
      <c r="FC30" s="16">
        <v>0</v>
      </c>
      <c r="FD30" s="16">
        <f>SUM(FC30/FB30*100)</f>
        <v>0</v>
      </c>
      <c r="FE30" s="16">
        <v>0</v>
      </c>
      <c r="FF30" s="16">
        <v>0</v>
      </c>
      <c r="FG30" s="16">
        <v>0</v>
      </c>
      <c r="FH30" s="16">
        <v>0</v>
      </c>
      <c r="FI30" s="16">
        <v>0</v>
      </c>
      <c r="FJ30" s="16">
        <v>0</v>
      </c>
      <c r="FK30" s="16">
        <v>0</v>
      </c>
      <c r="FL30" s="16">
        <v>0</v>
      </c>
      <c r="FM30" s="16">
        <v>0</v>
      </c>
      <c r="FN30" s="16">
        <v>0</v>
      </c>
      <c r="FO30" s="16">
        <v>0</v>
      </c>
      <c r="FP30" s="16">
        <v>0</v>
      </c>
      <c r="FQ30" s="16">
        <v>119547</v>
      </c>
      <c r="FR30" s="16">
        <v>95992.6</v>
      </c>
      <c r="FS30" s="16">
        <f>SUM(FR30/FQ30*100)</f>
        <v>80.296954335951554</v>
      </c>
      <c r="FT30" s="16">
        <v>0</v>
      </c>
      <c r="FU30" s="16">
        <v>0</v>
      </c>
      <c r="FV30" s="16">
        <v>0</v>
      </c>
      <c r="FW30" s="17">
        <f t="shared" si="16"/>
        <v>2849543.7</v>
      </c>
      <c r="FX30" s="17">
        <f t="shared" si="16"/>
        <v>927264.1</v>
      </c>
      <c r="FY30" s="17">
        <f t="shared" si="17"/>
        <v>32.540792408272239</v>
      </c>
      <c r="FZ30" s="16">
        <v>847.7</v>
      </c>
      <c r="GA30" s="16">
        <v>552.29999999999995</v>
      </c>
      <c r="GB30" s="16">
        <f t="shared" si="18"/>
        <v>65.152766308835666</v>
      </c>
      <c r="GC30" s="16">
        <v>201.2</v>
      </c>
      <c r="GD30" s="16">
        <v>66.5</v>
      </c>
      <c r="GE30" s="16">
        <f t="shared" si="19"/>
        <v>33.05168986083499</v>
      </c>
      <c r="GF30" s="16">
        <v>16095.5</v>
      </c>
      <c r="GG30" s="16">
        <v>3997.8</v>
      </c>
      <c r="GH30" s="16">
        <f t="shared" si="20"/>
        <v>24.837998198254173</v>
      </c>
      <c r="GI30" s="16">
        <v>61.2</v>
      </c>
      <c r="GJ30" s="16">
        <v>4.0999999999999996</v>
      </c>
      <c r="GK30" s="16">
        <f t="shared" si="21"/>
        <v>6.6993464052287583</v>
      </c>
      <c r="GL30" s="16">
        <v>8398.7000000000007</v>
      </c>
      <c r="GM30" s="16">
        <v>3782</v>
      </c>
      <c r="GN30" s="16">
        <f t="shared" si="22"/>
        <v>45.030778572874368</v>
      </c>
      <c r="GO30" s="16">
        <v>35925</v>
      </c>
      <c r="GP30" s="16">
        <v>8088.8</v>
      </c>
      <c r="GQ30" s="16">
        <f t="shared" si="23"/>
        <v>22.515796798886569</v>
      </c>
      <c r="GR30" s="16">
        <v>0</v>
      </c>
      <c r="GS30" s="16">
        <v>0</v>
      </c>
      <c r="GT30" s="16">
        <v>0</v>
      </c>
      <c r="GU30" s="16">
        <v>1187.4000000000001</v>
      </c>
      <c r="GV30" s="16">
        <v>836.6</v>
      </c>
      <c r="GW30" s="16">
        <f t="shared" si="24"/>
        <v>70.456459491325589</v>
      </c>
      <c r="GX30" s="16">
        <v>1544708.5</v>
      </c>
      <c r="GY30" s="16">
        <v>780528.7</v>
      </c>
      <c r="GZ30" s="16">
        <f t="shared" si="25"/>
        <v>50.52919045891182</v>
      </c>
      <c r="HA30" s="16">
        <v>1449788.7</v>
      </c>
      <c r="HB30" s="16">
        <v>919822.2</v>
      </c>
      <c r="HC30" s="16">
        <f t="shared" si="26"/>
        <v>63.445259298820581</v>
      </c>
      <c r="HD30" s="16">
        <v>10802.1</v>
      </c>
      <c r="HE30" s="16">
        <v>4643.8999999999996</v>
      </c>
      <c r="HF30" s="16">
        <f t="shared" si="27"/>
        <v>42.990714768424652</v>
      </c>
      <c r="HG30" s="16">
        <v>194.7</v>
      </c>
      <c r="HH30" s="16">
        <v>10.8</v>
      </c>
      <c r="HI30" s="16">
        <f t="shared" si="28"/>
        <v>5.546995377503853</v>
      </c>
      <c r="HJ30" s="16">
        <v>3423.7</v>
      </c>
      <c r="HK30" s="16">
        <v>1434.9</v>
      </c>
      <c r="HL30" s="16">
        <f t="shared" si="29"/>
        <v>41.910798259193278</v>
      </c>
      <c r="HM30" s="16">
        <v>0</v>
      </c>
      <c r="HN30" s="16">
        <v>0</v>
      </c>
      <c r="HO30" s="16"/>
      <c r="HP30" s="16">
        <v>0</v>
      </c>
      <c r="HQ30" s="16">
        <v>0</v>
      </c>
      <c r="HR30" s="16">
        <v>0</v>
      </c>
      <c r="HS30" s="16">
        <v>298.5</v>
      </c>
      <c r="HT30" s="16">
        <v>162.9</v>
      </c>
      <c r="HU30" s="16">
        <f t="shared" si="31"/>
        <v>54.572864321608037</v>
      </c>
      <c r="HV30" s="16">
        <v>141.80000000000001</v>
      </c>
      <c r="HW30" s="16">
        <v>49.9</v>
      </c>
      <c r="HX30" s="16">
        <f t="shared" si="32"/>
        <v>35.190409026798299</v>
      </c>
      <c r="HY30" s="16">
        <v>6000</v>
      </c>
      <c r="HZ30" s="16">
        <v>1200</v>
      </c>
      <c r="IA30" s="16">
        <f t="shared" si="41"/>
        <v>20</v>
      </c>
      <c r="IB30" s="16">
        <v>0</v>
      </c>
      <c r="IC30" s="16">
        <v>0</v>
      </c>
      <c r="ID30" s="16">
        <v>0</v>
      </c>
      <c r="IE30" s="16">
        <v>5658.8</v>
      </c>
      <c r="IF30" s="16">
        <v>0</v>
      </c>
      <c r="IG30" s="16">
        <f t="shared" si="48"/>
        <v>0</v>
      </c>
      <c r="IH30" s="17">
        <f t="shared" si="34"/>
        <v>3083733.5</v>
      </c>
      <c r="II30" s="17">
        <f t="shared" si="34"/>
        <v>1725181.3999999997</v>
      </c>
      <c r="IJ30" s="17">
        <f t="shared" si="35"/>
        <v>55.944568491408205</v>
      </c>
      <c r="IK30" s="16">
        <v>0</v>
      </c>
      <c r="IL30" s="16">
        <v>0</v>
      </c>
      <c r="IM30" s="16">
        <v>0</v>
      </c>
      <c r="IN30" s="16">
        <v>3526.3</v>
      </c>
      <c r="IO30" s="16">
        <v>1156.8</v>
      </c>
      <c r="IP30" s="16">
        <f t="shared" si="36"/>
        <v>32.804923007117942</v>
      </c>
      <c r="IQ30" s="16">
        <v>0</v>
      </c>
      <c r="IR30" s="16">
        <v>0</v>
      </c>
      <c r="IS30" s="16">
        <v>0</v>
      </c>
      <c r="IT30" s="16">
        <v>12000</v>
      </c>
      <c r="IU30" s="16">
        <v>0</v>
      </c>
      <c r="IV30" s="16">
        <v>0</v>
      </c>
      <c r="IW30" s="16">
        <v>920.9</v>
      </c>
      <c r="IX30" s="16">
        <v>0</v>
      </c>
      <c r="IY30" s="16">
        <v>0</v>
      </c>
      <c r="IZ30" s="17">
        <f t="shared" si="37"/>
        <v>16447.2</v>
      </c>
      <c r="JA30" s="17">
        <f t="shared" si="37"/>
        <v>1156.8</v>
      </c>
      <c r="JB30" s="17">
        <f t="shared" si="38"/>
        <v>7.0334160221800666</v>
      </c>
      <c r="JC30" s="18">
        <f t="shared" si="2"/>
        <v>5949724.4000000004</v>
      </c>
      <c r="JD30" s="18">
        <f t="shared" si="2"/>
        <v>2653602.2999999993</v>
      </c>
      <c r="JE30" s="18">
        <f t="shared" si="39"/>
        <v>44.600423844842283</v>
      </c>
    </row>
    <row r="31" spans="1:265" s="12" customFormat="1" ht="23.25" customHeight="1">
      <c r="A31" s="20" t="s">
        <v>90</v>
      </c>
      <c r="B31" s="17">
        <f>SUM(B5:B30)</f>
        <v>159129.4</v>
      </c>
      <c r="C31" s="17">
        <f t="shared" ref="C31:CT31" si="49">SUM(C5:C30)</f>
        <v>92570.2</v>
      </c>
      <c r="D31" s="17">
        <f t="shared" si="3"/>
        <v>58.172908337491378</v>
      </c>
      <c r="E31" s="17">
        <f t="shared" si="49"/>
        <v>441633.99999999994</v>
      </c>
      <c r="F31" s="17">
        <f t="shared" si="49"/>
        <v>261546.50000000003</v>
      </c>
      <c r="G31" s="17">
        <f t="shared" si="4"/>
        <v>59.222455698610176</v>
      </c>
      <c r="H31" s="17">
        <f t="shared" si="49"/>
        <v>600763.40000000014</v>
      </c>
      <c r="I31" s="17">
        <f t="shared" si="49"/>
        <v>354116.69999999995</v>
      </c>
      <c r="J31" s="17">
        <f t="shared" si="5"/>
        <v>58.944453007623274</v>
      </c>
      <c r="K31" s="17">
        <f t="shared" si="49"/>
        <v>253057.00000000003</v>
      </c>
      <c r="L31" s="17">
        <f t="shared" si="49"/>
        <v>4473.1000000000004</v>
      </c>
      <c r="M31" s="17">
        <f t="shared" si="6"/>
        <v>1.7676254756833438</v>
      </c>
      <c r="N31" s="17">
        <f t="shared" si="49"/>
        <v>83715.8</v>
      </c>
      <c r="O31" s="17">
        <f t="shared" si="49"/>
        <v>1226.4000000000001</v>
      </c>
      <c r="P31" s="17">
        <f t="shared" si="7"/>
        <v>1.4649564359416025</v>
      </c>
      <c r="Q31" s="17">
        <f t="shared" si="49"/>
        <v>2200</v>
      </c>
      <c r="R31" s="17">
        <f t="shared" si="49"/>
        <v>0</v>
      </c>
      <c r="S31" s="17">
        <f>SUM(R31/Q31)*100</f>
        <v>0</v>
      </c>
      <c r="T31" s="17">
        <f t="shared" si="49"/>
        <v>500000</v>
      </c>
      <c r="U31" s="17">
        <f t="shared" si="49"/>
        <v>127581.3</v>
      </c>
      <c r="V31" s="17">
        <f t="shared" si="8"/>
        <v>25.516260000000003</v>
      </c>
      <c r="W31" s="17">
        <f t="shared" si="49"/>
        <v>57000.000000000015</v>
      </c>
      <c r="X31" s="17">
        <f t="shared" si="49"/>
        <v>15925.899999999998</v>
      </c>
      <c r="Y31" s="17">
        <f t="shared" si="9"/>
        <v>27.940175438596484</v>
      </c>
      <c r="Z31" s="17">
        <f t="shared" si="49"/>
        <v>100000</v>
      </c>
      <c r="AA31" s="17">
        <f t="shared" si="49"/>
        <v>49781.8</v>
      </c>
      <c r="AB31" s="17">
        <f t="shared" si="47"/>
        <v>49.781800000000004</v>
      </c>
      <c r="AC31" s="17">
        <f t="shared" si="49"/>
        <v>72473.100000000006</v>
      </c>
      <c r="AD31" s="17">
        <f t="shared" si="49"/>
        <v>290</v>
      </c>
      <c r="AE31" s="17">
        <f t="shared" si="10"/>
        <v>0.40014846888017758</v>
      </c>
      <c r="AF31" s="17">
        <f t="shared" si="49"/>
        <v>255000</v>
      </c>
      <c r="AG31" s="17">
        <f t="shared" si="49"/>
        <v>3126.1</v>
      </c>
      <c r="AH31" s="17">
        <f t="shared" si="45"/>
        <v>1.2259215686274509</v>
      </c>
      <c r="AI31" s="17">
        <f t="shared" si="49"/>
        <v>340000</v>
      </c>
      <c r="AJ31" s="17">
        <f t="shared" si="49"/>
        <v>230000</v>
      </c>
      <c r="AK31" s="17">
        <f t="shared" ref="AK31:AK33" si="50">SUM(AJ31/AI31*100)</f>
        <v>67.64705882352942</v>
      </c>
      <c r="AL31" s="17">
        <f t="shared" si="49"/>
        <v>971390.10000000009</v>
      </c>
      <c r="AM31" s="17">
        <f t="shared" si="49"/>
        <v>0</v>
      </c>
      <c r="AN31" s="17">
        <v>0</v>
      </c>
      <c r="AO31" s="17">
        <f t="shared" si="49"/>
        <v>33247.199999999997</v>
      </c>
      <c r="AP31" s="17">
        <f t="shared" si="49"/>
        <v>0</v>
      </c>
      <c r="AQ31" s="17">
        <v>0</v>
      </c>
      <c r="AR31" s="17">
        <f t="shared" si="49"/>
        <v>9676.6</v>
      </c>
      <c r="AS31" s="17">
        <f t="shared" si="49"/>
        <v>0</v>
      </c>
      <c r="AT31" s="17">
        <v>0</v>
      </c>
      <c r="AU31" s="17">
        <f t="shared" si="49"/>
        <v>138500</v>
      </c>
      <c r="AV31" s="17">
        <f t="shared" si="49"/>
        <v>0</v>
      </c>
      <c r="AW31" s="17">
        <v>0</v>
      </c>
      <c r="AX31" s="17">
        <f t="shared" si="49"/>
        <v>162000</v>
      </c>
      <c r="AY31" s="17">
        <f t="shared" si="49"/>
        <v>0</v>
      </c>
      <c r="AZ31" s="17">
        <v>0</v>
      </c>
      <c r="BA31" s="17">
        <f t="shared" si="49"/>
        <v>169354.6</v>
      </c>
      <c r="BB31" s="17">
        <f t="shared" si="49"/>
        <v>0</v>
      </c>
      <c r="BC31" s="17">
        <f>SUM(BB31/BA31*100)</f>
        <v>0</v>
      </c>
      <c r="BD31" s="17">
        <f t="shared" si="49"/>
        <v>177000</v>
      </c>
      <c r="BE31" s="17">
        <f t="shared" si="49"/>
        <v>0</v>
      </c>
      <c r="BF31" s="17">
        <f>SUM(BE31/BD31*100)</f>
        <v>0</v>
      </c>
      <c r="BG31" s="17">
        <f t="shared" si="49"/>
        <v>3109.7</v>
      </c>
      <c r="BH31" s="17">
        <f t="shared" si="49"/>
        <v>3109.7</v>
      </c>
      <c r="BI31" s="17">
        <f t="shared" ref="BI31:BI33" si="51">SUM(BH31/BG31*100)</f>
        <v>100</v>
      </c>
      <c r="BJ31" s="17">
        <f t="shared" si="49"/>
        <v>17195.8</v>
      </c>
      <c r="BK31" s="17">
        <f t="shared" si="49"/>
        <v>0</v>
      </c>
      <c r="BL31" s="17">
        <f t="shared" si="49"/>
        <v>0</v>
      </c>
      <c r="BM31" s="17">
        <f t="shared" si="49"/>
        <v>0</v>
      </c>
      <c r="BN31" s="17">
        <f t="shared" si="49"/>
        <v>0</v>
      </c>
      <c r="BO31" s="17">
        <f t="shared" si="49"/>
        <v>0</v>
      </c>
      <c r="BP31" s="17">
        <f t="shared" si="49"/>
        <v>17245</v>
      </c>
      <c r="BQ31" s="17">
        <f t="shared" si="49"/>
        <v>0</v>
      </c>
      <c r="BR31" s="17">
        <v>0</v>
      </c>
      <c r="BS31" s="17">
        <f t="shared" si="49"/>
        <v>14090.6</v>
      </c>
      <c r="BT31" s="17">
        <f t="shared" si="49"/>
        <v>8933.4</v>
      </c>
      <c r="BU31" s="17">
        <f t="shared" ref="BU31:BU33" si="52">SUM(BT31/BS31*100)</f>
        <v>63.399713284033318</v>
      </c>
      <c r="BV31" s="17">
        <f t="shared" si="49"/>
        <v>14302.2</v>
      </c>
      <c r="BW31" s="17">
        <f t="shared" si="49"/>
        <v>0</v>
      </c>
      <c r="BX31" s="17">
        <v>0</v>
      </c>
      <c r="BY31" s="17">
        <f t="shared" si="49"/>
        <v>14554.8</v>
      </c>
      <c r="BZ31" s="17">
        <f t="shared" si="49"/>
        <v>0</v>
      </c>
      <c r="CA31" s="17">
        <v>0</v>
      </c>
      <c r="CB31" s="17">
        <f t="shared" si="49"/>
        <v>5838.4</v>
      </c>
      <c r="CC31" s="17">
        <f t="shared" si="49"/>
        <v>0</v>
      </c>
      <c r="CD31" s="17">
        <v>0</v>
      </c>
      <c r="CE31" s="17">
        <f t="shared" si="49"/>
        <v>6033.5</v>
      </c>
      <c r="CF31" s="17">
        <f t="shared" si="49"/>
        <v>0</v>
      </c>
      <c r="CG31" s="17">
        <v>0</v>
      </c>
      <c r="CH31" s="17">
        <f t="shared" si="49"/>
        <v>8500</v>
      </c>
      <c r="CI31" s="17">
        <f t="shared" si="49"/>
        <v>0</v>
      </c>
      <c r="CJ31" s="17">
        <v>0</v>
      </c>
      <c r="CK31" s="17">
        <f t="shared" si="49"/>
        <v>10000</v>
      </c>
      <c r="CL31" s="17">
        <f t="shared" si="49"/>
        <v>0</v>
      </c>
      <c r="CM31" s="17">
        <v>0</v>
      </c>
      <c r="CN31" s="17">
        <f t="shared" si="49"/>
        <v>67987.5</v>
      </c>
      <c r="CO31" s="17">
        <f t="shared" si="49"/>
        <v>35923.599999999999</v>
      </c>
      <c r="CP31" s="17">
        <f t="shared" ref="CP31:CP33" si="53">SUM(CO31/CN31*100)</f>
        <v>52.838536495679357</v>
      </c>
      <c r="CQ31" s="17">
        <f t="shared" si="49"/>
        <v>57575.1</v>
      </c>
      <c r="CR31" s="17">
        <f t="shared" si="49"/>
        <v>33158.199999999997</v>
      </c>
      <c r="CS31" s="17">
        <f>SUM(CR31/CQ31*100)</f>
        <v>57.591215647041864</v>
      </c>
      <c r="CT31" s="17">
        <f t="shared" si="49"/>
        <v>543685</v>
      </c>
      <c r="CU31" s="17">
        <f t="shared" ref="CU31:GI31" si="54">SUM(CU5:CU30)</f>
        <v>33828.9</v>
      </c>
      <c r="CV31" s="17">
        <f t="shared" ref="CV31:CV33" si="55">SUM(CU31/CT31*100)</f>
        <v>6.2221506938760491</v>
      </c>
      <c r="CW31" s="17">
        <f t="shared" si="54"/>
        <v>5000</v>
      </c>
      <c r="CX31" s="17">
        <f t="shared" si="54"/>
        <v>0</v>
      </c>
      <c r="CY31" s="17">
        <v>0</v>
      </c>
      <c r="CZ31" s="17">
        <f t="shared" si="54"/>
        <v>148634.20000000001</v>
      </c>
      <c r="DA31" s="17">
        <f t="shared" si="54"/>
        <v>0</v>
      </c>
      <c r="DB31" s="17">
        <v>0</v>
      </c>
      <c r="DC31" s="17">
        <f t="shared" si="54"/>
        <v>236829.6</v>
      </c>
      <c r="DD31" s="17">
        <f t="shared" si="54"/>
        <v>51947.199999999997</v>
      </c>
      <c r="DE31" s="17">
        <f t="shared" ref="DE31:DE33" si="56">SUM(DD31/DC31*100)</f>
        <v>21.934420359617206</v>
      </c>
      <c r="DF31" s="17">
        <f t="shared" si="54"/>
        <v>9424.2000000000007</v>
      </c>
      <c r="DG31" s="17">
        <f t="shared" si="54"/>
        <v>0</v>
      </c>
      <c r="DH31" s="17">
        <v>0</v>
      </c>
      <c r="DI31" s="17">
        <f t="shared" si="54"/>
        <v>0</v>
      </c>
      <c r="DJ31" s="17">
        <f t="shared" si="54"/>
        <v>0</v>
      </c>
      <c r="DK31" s="17">
        <v>0</v>
      </c>
      <c r="DL31" s="17">
        <f t="shared" si="54"/>
        <v>96997.999999999971</v>
      </c>
      <c r="DM31" s="17">
        <f t="shared" si="54"/>
        <v>80653.400000000009</v>
      </c>
      <c r="DN31" s="17">
        <f t="shared" si="11"/>
        <v>83.149549475246943</v>
      </c>
      <c r="DO31" s="17">
        <f t="shared" si="54"/>
        <v>1783.1</v>
      </c>
      <c r="DP31" s="17">
        <f t="shared" si="54"/>
        <v>0</v>
      </c>
      <c r="DQ31" s="17">
        <v>0</v>
      </c>
      <c r="DR31" s="17">
        <f t="shared" si="54"/>
        <v>501.40000000000003</v>
      </c>
      <c r="DS31" s="17">
        <f t="shared" si="54"/>
        <v>111.79999999999998</v>
      </c>
      <c r="DT31" s="17">
        <f t="shared" si="12"/>
        <v>22.297566812923808</v>
      </c>
      <c r="DU31" s="17">
        <f t="shared" si="54"/>
        <v>8833.2999999999993</v>
      </c>
      <c r="DV31" s="17">
        <f t="shared" si="54"/>
        <v>0</v>
      </c>
      <c r="DW31" s="17">
        <v>0</v>
      </c>
      <c r="DX31" s="17">
        <f t="shared" si="54"/>
        <v>1638.9</v>
      </c>
      <c r="DY31" s="17">
        <f t="shared" si="54"/>
        <v>0</v>
      </c>
      <c r="DZ31" s="17">
        <f>SUM(DY31/DX31*100)</f>
        <v>0</v>
      </c>
      <c r="EA31" s="17">
        <f t="shared" si="54"/>
        <v>37644.400000000009</v>
      </c>
      <c r="EB31" s="17">
        <f t="shared" si="54"/>
        <v>0</v>
      </c>
      <c r="EC31" s="17">
        <f>SUM(EB31/EA31*100)</f>
        <v>0</v>
      </c>
      <c r="ED31" s="17">
        <f t="shared" si="54"/>
        <v>9378.1999999999989</v>
      </c>
      <c r="EE31" s="17">
        <f t="shared" si="54"/>
        <v>0</v>
      </c>
      <c r="EF31" s="17">
        <f t="shared" si="42"/>
        <v>0</v>
      </c>
      <c r="EG31" s="17">
        <f t="shared" si="54"/>
        <v>1343.5</v>
      </c>
      <c r="EH31" s="17">
        <f t="shared" si="54"/>
        <v>0</v>
      </c>
      <c r="EI31" s="17">
        <f t="shared" si="43"/>
        <v>0</v>
      </c>
      <c r="EJ31" s="17">
        <f t="shared" si="54"/>
        <v>7489.1</v>
      </c>
      <c r="EK31" s="17">
        <f t="shared" si="54"/>
        <v>0</v>
      </c>
      <c r="EL31" s="17">
        <f>SUM(EK31/EJ31*100)</f>
        <v>0</v>
      </c>
      <c r="EM31" s="17">
        <f t="shared" si="54"/>
        <v>19443.700000000004</v>
      </c>
      <c r="EN31" s="17">
        <f t="shared" si="54"/>
        <v>0</v>
      </c>
      <c r="EO31" s="17">
        <f t="shared" si="14"/>
        <v>0</v>
      </c>
      <c r="EP31" s="17">
        <f t="shared" si="54"/>
        <v>280022.90000000002</v>
      </c>
      <c r="EQ31" s="17">
        <f t="shared" si="54"/>
        <v>0</v>
      </c>
      <c r="ER31" s="17">
        <f t="shared" si="44"/>
        <v>0</v>
      </c>
      <c r="ES31" s="17">
        <f t="shared" si="54"/>
        <v>5643.3</v>
      </c>
      <c r="ET31" s="17">
        <f t="shared" si="54"/>
        <v>0</v>
      </c>
      <c r="EU31" s="17">
        <f t="shared" si="46"/>
        <v>0</v>
      </c>
      <c r="EV31" s="17">
        <f>SUM(EV5:EV30)</f>
        <v>891567.10000000009</v>
      </c>
      <c r="EW31" s="17">
        <f t="shared" si="54"/>
        <v>490265.8</v>
      </c>
      <c r="EX31" s="17">
        <f>SUM(EW31/EV31*100)</f>
        <v>54.989220665500106</v>
      </c>
      <c r="EY31" s="17">
        <f t="shared" si="54"/>
        <v>0</v>
      </c>
      <c r="EZ31" s="17">
        <f t="shared" si="54"/>
        <v>0</v>
      </c>
      <c r="FA31" s="17">
        <v>0</v>
      </c>
      <c r="FB31" s="17">
        <f t="shared" si="54"/>
        <v>122520</v>
      </c>
      <c r="FC31" s="17">
        <f t="shared" si="54"/>
        <v>0</v>
      </c>
      <c r="FD31" s="17">
        <f>SUM(FC31/FB31*100)</f>
        <v>0</v>
      </c>
      <c r="FE31" s="17">
        <f t="shared" si="54"/>
        <v>593.20000000000005</v>
      </c>
      <c r="FF31" s="17">
        <f t="shared" si="54"/>
        <v>0</v>
      </c>
      <c r="FG31" s="17">
        <f>SUM(FF31/FE31*100)</f>
        <v>0</v>
      </c>
      <c r="FH31" s="17">
        <f t="shared" si="54"/>
        <v>108.7</v>
      </c>
      <c r="FI31" s="17">
        <f t="shared" si="54"/>
        <v>54.5</v>
      </c>
      <c r="FJ31" s="17">
        <f>SUM(FI31/FH31*100)</f>
        <v>50.13799448022079</v>
      </c>
      <c r="FK31" s="17">
        <f t="shared" si="54"/>
        <v>3600</v>
      </c>
      <c r="FL31" s="17">
        <f t="shared" si="54"/>
        <v>3050</v>
      </c>
      <c r="FM31" s="17">
        <f t="shared" si="15"/>
        <v>84.722222222222214</v>
      </c>
      <c r="FN31" s="17">
        <f t="shared" si="54"/>
        <v>10752.7</v>
      </c>
      <c r="FO31" s="17">
        <f t="shared" si="54"/>
        <v>0</v>
      </c>
      <c r="FP31" s="17">
        <f>SUM(FO31/FN31*100)</f>
        <v>0</v>
      </c>
      <c r="FQ31" s="17">
        <f t="shared" si="54"/>
        <v>119547</v>
      </c>
      <c r="FR31" s="17">
        <f t="shared" si="54"/>
        <v>95992.6</v>
      </c>
      <c r="FS31" s="17">
        <f>SUM(FR31/FQ31*100)</f>
        <v>80.296954335951554</v>
      </c>
      <c r="FT31" s="17">
        <f t="shared" si="54"/>
        <v>23374.6</v>
      </c>
      <c r="FU31" s="17">
        <f t="shared" si="54"/>
        <v>0</v>
      </c>
      <c r="FV31" s="17">
        <v>0</v>
      </c>
      <c r="FW31" s="17">
        <f>SUM(FW5:FW30)</f>
        <v>6147403.1000000006</v>
      </c>
      <c r="FX31" s="17">
        <f t="shared" ref="FX31" si="57">L31+O31+R31+U31+X31+AA31+AD31+AG31+AJ31+AM31+AP31+AS31+AV31+AY31+BB31+BE31+BH31+BK31+BQ31+BT31+BW31+BZ31+CC31+CF31+CI31+CL31+CO31+CR31+CU31+CX31+DA31+DD31+DG31+DJ31+DM31+DP31+DS31+DV31+DY31+EB31+EE31+EH31+EK31+EN31+EQ31+ET31+EW31+EZ31+FC31+FF31+FI31+FL31+FO31+FR31+FU31+BN31</f>
        <v>1269433.7000000002</v>
      </c>
      <c r="FY31" s="17">
        <f t="shared" si="17"/>
        <v>20.649918011721081</v>
      </c>
      <c r="FZ31" s="17">
        <f t="shared" si="54"/>
        <v>104207.8</v>
      </c>
      <c r="GA31" s="17">
        <f t="shared" si="54"/>
        <v>47301.599999999999</v>
      </c>
      <c r="GB31" s="17">
        <f t="shared" si="18"/>
        <v>45.39161176034807</v>
      </c>
      <c r="GC31" s="17">
        <f t="shared" si="54"/>
        <v>21818.399999999998</v>
      </c>
      <c r="GD31" s="17">
        <f t="shared" si="54"/>
        <v>8728.4999999999982</v>
      </c>
      <c r="GE31" s="17">
        <f t="shared" si="19"/>
        <v>40.00522494775052</v>
      </c>
      <c r="GF31" s="17">
        <f t="shared" si="54"/>
        <v>41506.199999999997</v>
      </c>
      <c r="GG31" s="17">
        <f t="shared" si="54"/>
        <v>10717.1</v>
      </c>
      <c r="GH31" s="17">
        <f t="shared" si="20"/>
        <v>25.820479831928729</v>
      </c>
      <c r="GI31" s="17">
        <f t="shared" si="54"/>
        <v>126</v>
      </c>
      <c r="GJ31" s="17">
        <f t="shared" ref="GJ31:JD31" si="58">SUM(GJ5:GJ30)</f>
        <v>18.299999999999997</v>
      </c>
      <c r="GK31" s="17">
        <f t="shared" si="21"/>
        <v>14.523809523809522</v>
      </c>
      <c r="GL31" s="17">
        <f t="shared" si="58"/>
        <v>26291.600000000002</v>
      </c>
      <c r="GM31" s="17">
        <f t="shared" si="58"/>
        <v>11842.199999999997</v>
      </c>
      <c r="GN31" s="17">
        <f t="shared" si="22"/>
        <v>45.041762387987021</v>
      </c>
      <c r="GO31" s="17">
        <f t="shared" si="58"/>
        <v>121421.4</v>
      </c>
      <c r="GP31" s="17">
        <f t="shared" si="58"/>
        <v>40052</v>
      </c>
      <c r="GQ31" s="17">
        <f t="shared" si="23"/>
        <v>32.985948111288451</v>
      </c>
      <c r="GR31" s="17">
        <f t="shared" si="58"/>
        <v>50000</v>
      </c>
      <c r="GS31" s="17">
        <f t="shared" si="58"/>
        <v>5040</v>
      </c>
      <c r="GT31" s="17">
        <f t="shared" si="40"/>
        <v>10.08</v>
      </c>
      <c r="GU31" s="17">
        <f t="shared" si="58"/>
        <v>4781.3</v>
      </c>
      <c r="GV31" s="17">
        <f t="shared" si="58"/>
        <v>3103.9000000000005</v>
      </c>
      <c r="GW31" s="17">
        <f t="shared" si="24"/>
        <v>64.917491058917037</v>
      </c>
      <c r="GX31" s="17">
        <f t="shared" si="58"/>
        <v>3039222.5</v>
      </c>
      <c r="GY31" s="17">
        <f t="shared" si="58"/>
        <v>1611510.4</v>
      </c>
      <c r="GZ31" s="17">
        <f t="shared" si="25"/>
        <v>53.023771704769885</v>
      </c>
      <c r="HA31" s="17">
        <f t="shared" si="58"/>
        <v>5009750.3</v>
      </c>
      <c r="HB31" s="17">
        <f t="shared" si="58"/>
        <v>2967556.3</v>
      </c>
      <c r="HC31" s="17">
        <f t="shared" si="26"/>
        <v>59.235613000512224</v>
      </c>
      <c r="HD31" s="17">
        <f t="shared" si="58"/>
        <v>41966.8</v>
      </c>
      <c r="HE31" s="17">
        <f t="shared" si="58"/>
        <v>18691.3</v>
      </c>
      <c r="HF31" s="17">
        <f t="shared" si="27"/>
        <v>44.538301705157409</v>
      </c>
      <c r="HG31" s="17">
        <f t="shared" si="58"/>
        <v>215.79999999999998</v>
      </c>
      <c r="HH31" s="17">
        <f t="shared" si="58"/>
        <v>18.8</v>
      </c>
      <c r="HI31" s="17">
        <f t="shared" si="28"/>
        <v>8.7117701575532909</v>
      </c>
      <c r="HJ31" s="17">
        <f t="shared" si="58"/>
        <v>15405.900000000001</v>
      </c>
      <c r="HK31" s="17">
        <f t="shared" si="58"/>
        <v>6983</v>
      </c>
      <c r="HL31" s="17">
        <f t="shared" si="29"/>
        <v>45.326790385501653</v>
      </c>
      <c r="HM31" s="17">
        <f t="shared" si="58"/>
        <v>401688.09999999992</v>
      </c>
      <c r="HN31" s="17">
        <f t="shared" si="58"/>
        <v>236325.30000000005</v>
      </c>
      <c r="HO31" s="17">
        <f t="shared" si="30"/>
        <v>58.833034884528587</v>
      </c>
      <c r="HP31" s="17">
        <f t="shared" si="58"/>
        <v>1890</v>
      </c>
      <c r="HQ31" s="17">
        <f t="shared" si="58"/>
        <v>0</v>
      </c>
      <c r="HR31" s="17">
        <f>SUM(HQ31/HP31*100)</f>
        <v>0</v>
      </c>
      <c r="HS31" s="17">
        <f t="shared" si="58"/>
        <v>1880.7999999999995</v>
      </c>
      <c r="HT31" s="17">
        <f t="shared" si="58"/>
        <v>742.79999999999984</v>
      </c>
      <c r="HU31" s="17">
        <f t="shared" si="31"/>
        <v>39.493832411739689</v>
      </c>
      <c r="HV31" s="17">
        <f t="shared" si="58"/>
        <v>626.09999999999991</v>
      </c>
      <c r="HW31" s="17">
        <f t="shared" si="58"/>
        <v>94.7</v>
      </c>
      <c r="HX31" s="17">
        <f t="shared" si="32"/>
        <v>15.125379332375022</v>
      </c>
      <c r="HY31" s="17">
        <f t="shared" si="58"/>
        <v>12600</v>
      </c>
      <c r="HZ31" s="17">
        <f t="shared" si="58"/>
        <v>2400</v>
      </c>
      <c r="IA31" s="17">
        <f t="shared" si="41"/>
        <v>19.047619047619047</v>
      </c>
      <c r="IB31" s="17">
        <f t="shared" si="58"/>
        <v>26427.4</v>
      </c>
      <c r="IC31" s="17">
        <f t="shared" si="58"/>
        <v>12238.299999999997</v>
      </c>
      <c r="ID31" s="17">
        <f t="shared" si="33"/>
        <v>46.309133702142461</v>
      </c>
      <c r="IE31" s="17">
        <f t="shared" si="58"/>
        <v>6467.6</v>
      </c>
      <c r="IF31" s="17">
        <f t="shared" si="58"/>
        <v>0</v>
      </c>
      <c r="IG31" s="17">
        <f t="shared" si="48"/>
        <v>0</v>
      </c>
      <c r="IH31" s="17">
        <f t="shared" si="58"/>
        <v>8928294</v>
      </c>
      <c r="II31" s="17">
        <f t="shared" si="58"/>
        <v>4983364.4999999991</v>
      </c>
      <c r="IJ31" s="17">
        <f t="shared" si="35"/>
        <v>55.815416696627587</v>
      </c>
      <c r="IK31" s="17">
        <f t="shared" si="58"/>
        <v>10000</v>
      </c>
      <c r="IL31" s="17">
        <f t="shared" si="58"/>
        <v>8793.2000000000007</v>
      </c>
      <c r="IM31" s="17">
        <f>SUM(IL31/IK31*100)</f>
        <v>87.932000000000016</v>
      </c>
      <c r="IN31" s="17">
        <f t="shared" si="58"/>
        <v>4248.2</v>
      </c>
      <c r="IO31" s="17">
        <f t="shared" si="58"/>
        <v>1379.1</v>
      </c>
      <c r="IP31" s="17">
        <f t="shared" si="36"/>
        <v>32.463160868132384</v>
      </c>
      <c r="IQ31" s="17">
        <f t="shared" si="58"/>
        <v>0</v>
      </c>
      <c r="IR31" s="17">
        <f t="shared" si="58"/>
        <v>0</v>
      </c>
      <c r="IS31" s="17">
        <v>0</v>
      </c>
      <c r="IT31" s="17">
        <f t="shared" si="58"/>
        <v>50000</v>
      </c>
      <c r="IU31" s="17">
        <f t="shared" si="58"/>
        <v>0</v>
      </c>
      <c r="IV31" s="17">
        <v>0</v>
      </c>
      <c r="IW31" s="17">
        <f>SUM(IW5:IW30)</f>
        <v>1267.0999999999999</v>
      </c>
      <c r="IX31" s="17">
        <f t="shared" ref="IX31:IY31" si="59">SUM(IX5:IX30)</f>
        <v>0</v>
      </c>
      <c r="IY31" s="17">
        <f t="shared" si="59"/>
        <v>0</v>
      </c>
      <c r="IZ31" s="17">
        <f>SUM(IZ5:IZ30)</f>
        <v>57451.999999999985</v>
      </c>
      <c r="JA31" s="17">
        <f t="shared" si="37"/>
        <v>10172.300000000001</v>
      </c>
      <c r="JB31" s="17">
        <f t="shared" si="38"/>
        <v>17.705736963030013</v>
      </c>
      <c r="JC31" s="17">
        <f t="shared" si="58"/>
        <v>15733912.499999998</v>
      </c>
      <c r="JD31" s="17">
        <f t="shared" si="58"/>
        <v>6617087.1999999993</v>
      </c>
      <c r="JE31" s="18">
        <f t="shared" si="39"/>
        <v>42.056209477458324</v>
      </c>
    </row>
    <row r="32" spans="1:265" s="12" customFormat="1" ht="31.5" customHeight="1">
      <c r="A32" s="21" t="s">
        <v>120</v>
      </c>
      <c r="B32" s="16"/>
      <c r="C32" s="16"/>
      <c r="D32" s="16"/>
      <c r="E32" s="16"/>
      <c r="F32" s="16"/>
      <c r="G32" s="16"/>
      <c r="H32" s="16"/>
      <c r="I32" s="16"/>
      <c r="J32" s="17"/>
      <c r="K32" s="16"/>
      <c r="L32" s="16"/>
      <c r="M32" s="16"/>
      <c r="N32" s="16"/>
      <c r="O32" s="16"/>
      <c r="P32" s="16"/>
      <c r="Q32" s="16"/>
      <c r="R32" s="16"/>
      <c r="S32" s="17"/>
      <c r="T32" s="16"/>
      <c r="U32" s="16"/>
      <c r="V32" s="16"/>
      <c r="W32" s="16"/>
      <c r="X32" s="16"/>
      <c r="Y32" s="16"/>
      <c r="Z32" s="16"/>
      <c r="AA32" s="16"/>
      <c r="AB32" s="17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>
        <v>41752.800000000003</v>
      </c>
      <c r="AP32" s="16">
        <v>0</v>
      </c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>
        <v>18159.599999999999</v>
      </c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>
        <v>62.5</v>
      </c>
      <c r="CO32" s="16"/>
      <c r="CP32" s="16"/>
      <c r="CQ32" s="16"/>
      <c r="CR32" s="16"/>
      <c r="CS32" s="17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7"/>
      <c r="DF32" s="16"/>
      <c r="DG32" s="16"/>
      <c r="DH32" s="16"/>
      <c r="DI32" s="16">
        <v>255</v>
      </c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>
        <v>563.70000000000005</v>
      </c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>
        <v>19472.900000000001</v>
      </c>
      <c r="EW32" s="16"/>
      <c r="EX32" s="16"/>
      <c r="EY32" s="16">
        <v>21505.4</v>
      </c>
      <c r="EZ32" s="16">
        <v>0</v>
      </c>
      <c r="FA32" s="16">
        <v>0</v>
      </c>
      <c r="FB32" s="16"/>
      <c r="FC32" s="16"/>
      <c r="FD32" s="16"/>
      <c r="FE32" s="16"/>
      <c r="FF32" s="16"/>
      <c r="FG32" s="17"/>
      <c r="FH32" s="16"/>
      <c r="FI32" s="16"/>
      <c r="FJ32" s="17"/>
      <c r="FK32" s="16"/>
      <c r="FL32" s="16"/>
      <c r="FM32" s="16"/>
      <c r="FN32" s="16"/>
      <c r="FO32" s="16"/>
      <c r="FP32" s="17"/>
      <c r="FQ32" s="16"/>
      <c r="FR32" s="16"/>
      <c r="FS32" s="16"/>
      <c r="FT32" s="16">
        <v>21625.4</v>
      </c>
      <c r="FU32" s="16"/>
      <c r="FV32" s="16"/>
      <c r="FW32" s="17">
        <f>K32+N32+Q32+T32+W32+Z32+AC32+AF32+AI32+AL32+AO32+AR32+AU32+AX32+BA32+BD32+BG32+BJ32+BP32+BS32+BV32+BY32+CB32+CE32+CH32+CK32+CN32+CQ32+CT32+CW32+CZ32+DC32+DF32+DI32+DL32+DO32+DR32+DU32+DX32+EA32+ED32+EG32+EJ32+EM32+EP32+ES32+EV32+EY32+FB32+FE32+FH32+FK32+FN32+FQ32+FT32+BM32</f>
        <v>123397.30000000002</v>
      </c>
      <c r="FX32" s="16"/>
      <c r="FY32" s="17">
        <f t="shared" si="17"/>
        <v>0</v>
      </c>
      <c r="FZ32" s="22"/>
      <c r="GA32" s="22"/>
      <c r="GB32" s="16"/>
      <c r="GC32" s="22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7"/>
      <c r="HY32" s="16"/>
      <c r="HZ32" s="16"/>
      <c r="IA32" s="16"/>
      <c r="IB32" s="16"/>
      <c r="IC32" s="16"/>
      <c r="ID32" s="16"/>
      <c r="IE32" s="16"/>
      <c r="IF32" s="16"/>
      <c r="IG32" s="17"/>
      <c r="IH32" s="16"/>
      <c r="II32" s="16"/>
      <c r="IJ32" s="17"/>
      <c r="IK32" s="16"/>
      <c r="IL32" s="16"/>
      <c r="IM32" s="17"/>
      <c r="IN32" s="16"/>
      <c r="IO32" s="16"/>
      <c r="IP32" s="17"/>
      <c r="IQ32" s="16">
        <v>10000</v>
      </c>
      <c r="IR32" s="16"/>
      <c r="IS32" s="16"/>
      <c r="IT32" s="16"/>
      <c r="IU32" s="16"/>
      <c r="IV32" s="16"/>
      <c r="IW32" s="16"/>
      <c r="IX32" s="16"/>
      <c r="IY32" s="16"/>
      <c r="IZ32" s="17">
        <f t="shared" si="37"/>
        <v>10000</v>
      </c>
      <c r="JA32" s="18"/>
      <c r="JB32" s="17">
        <f t="shared" si="38"/>
        <v>0</v>
      </c>
      <c r="JC32" s="18">
        <f>SUM(H32+FW32+IH32+IZ32)</f>
        <v>133397.30000000002</v>
      </c>
      <c r="JD32" s="18"/>
      <c r="JE32" s="18">
        <f t="shared" si="39"/>
        <v>0</v>
      </c>
    </row>
    <row r="33" spans="1:265" s="12" customFormat="1" ht="34.5" customHeight="1">
      <c r="A33" s="23" t="s">
        <v>121</v>
      </c>
      <c r="B33" s="17">
        <f>SUM(B31:B32)</f>
        <v>159129.4</v>
      </c>
      <c r="C33" s="17">
        <f>SUM(C31:C32)</f>
        <v>92570.2</v>
      </c>
      <c r="D33" s="17">
        <f t="shared" si="3"/>
        <v>58.172908337491378</v>
      </c>
      <c r="E33" s="17">
        <f>SUM(E31:E32)</f>
        <v>441633.99999999994</v>
      </c>
      <c r="F33" s="17">
        <f>SUM(F31:F32)</f>
        <v>261546.50000000003</v>
      </c>
      <c r="G33" s="17">
        <f t="shared" si="4"/>
        <v>59.222455698610176</v>
      </c>
      <c r="H33" s="17">
        <f>SUM(B33+E33)</f>
        <v>600763.39999999991</v>
      </c>
      <c r="I33" s="17">
        <f>SUM(C33+F33)</f>
        <v>354116.7</v>
      </c>
      <c r="J33" s="17">
        <f t="shared" si="5"/>
        <v>58.944453007623309</v>
      </c>
      <c r="K33" s="17">
        <f>SUM(K31+K32)</f>
        <v>253057.00000000003</v>
      </c>
      <c r="L33" s="17">
        <f t="shared" ref="L33:CH33" si="60">SUM(L31+L32)</f>
        <v>4473.1000000000004</v>
      </c>
      <c r="M33" s="17">
        <f t="shared" si="6"/>
        <v>1.7676254756833438</v>
      </c>
      <c r="N33" s="17">
        <f t="shared" si="60"/>
        <v>83715.8</v>
      </c>
      <c r="O33" s="17">
        <f t="shared" si="60"/>
        <v>1226.4000000000001</v>
      </c>
      <c r="P33" s="17">
        <f t="shared" si="7"/>
        <v>1.4649564359416025</v>
      </c>
      <c r="Q33" s="17">
        <f t="shared" si="60"/>
        <v>2200</v>
      </c>
      <c r="R33" s="17">
        <f t="shared" si="60"/>
        <v>0</v>
      </c>
      <c r="S33" s="17">
        <f>SUM(R33/Q33)*100</f>
        <v>0</v>
      </c>
      <c r="T33" s="17">
        <f t="shared" si="60"/>
        <v>500000</v>
      </c>
      <c r="U33" s="17">
        <f t="shared" si="60"/>
        <v>127581.3</v>
      </c>
      <c r="V33" s="17">
        <f t="shared" si="8"/>
        <v>25.516260000000003</v>
      </c>
      <c r="W33" s="17">
        <f t="shared" si="60"/>
        <v>57000.000000000015</v>
      </c>
      <c r="X33" s="17">
        <f t="shared" si="60"/>
        <v>15925.899999999998</v>
      </c>
      <c r="Y33" s="17">
        <f t="shared" si="9"/>
        <v>27.940175438596484</v>
      </c>
      <c r="Z33" s="17">
        <f>SUM(Z31+Z32)</f>
        <v>100000</v>
      </c>
      <c r="AA33" s="17">
        <f>SUM(AA31+AA32)</f>
        <v>49781.8</v>
      </c>
      <c r="AB33" s="17">
        <f t="shared" si="47"/>
        <v>49.781800000000004</v>
      </c>
      <c r="AC33" s="17">
        <f t="shared" si="60"/>
        <v>72473.100000000006</v>
      </c>
      <c r="AD33" s="17">
        <f t="shared" si="60"/>
        <v>290</v>
      </c>
      <c r="AE33" s="17">
        <f t="shared" si="10"/>
        <v>0.40014846888017758</v>
      </c>
      <c r="AF33" s="17">
        <f t="shared" si="60"/>
        <v>255000</v>
      </c>
      <c r="AG33" s="17">
        <f t="shared" si="60"/>
        <v>3126.1</v>
      </c>
      <c r="AH33" s="17">
        <f t="shared" si="45"/>
        <v>1.2259215686274509</v>
      </c>
      <c r="AI33" s="17">
        <f t="shared" si="60"/>
        <v>340000</v>
      </c>
      <c r="AJ33" s="17">
        <f t="shared" si="60"/>
        <v>230000</v>
      </c>
      <c r="AK33" s="17">
        <f t="shared" si="50"/>
        <v>67.64705882352942</v>
      </c>
      <c r="AL33" s="17">
        <f t="shared" si="60"/>
        <v>971390.10000000009</v>
      </c>
      <c r="AM33" s="17">
        <f t="shared" si="60"/>
        <v>0</v>
      </c>
      <c r="AN33" s="17">
        <v>0</v>
      </c>
      <c r="AO33" s="17">
        <f t="shared" si="60"/>
        <v>75000</v>
      </c>
      <c r="AP33" s="17">
        <f t="shared" si="60"/>
        <v>0</v>
      </c>
      <c r="AQ33" s="17">
        <v>0</v>
      </c>
      <c r="AR33" s="17">
        <f t="shared" si="60"/>
        <v>9676.6</v>
      </c>
      <c r="AS33" s="17">
        <f t="shared" si="60"/>
        <v>0</v>
      </c>
      <c r="AT33" s="17">
        <v>0</v>
      </c>
      <c r="AU33" s="17">
        <f t="shared" si="60"/>
        <v>138500</v>
      </c>
      <c r="AV33" s="17">
        <f t="shared" si="60"/>
        <v>0</v>
      </c>
      <c r="AW33" s="17">
        <v>0</v>
      </c>
      <c r="AX33" s="17">
        <f t="shared" si="60"/>
        <v>162000</v>
      </c>
      <c r="AY33" s="17">
        <f t="shared" si="60"/>
        <v>0</v>
      </c>
      <c r="AZ33" s="17">
        <v>0</v>
      </c>
      <c r="BA33" s="17">
        <f t="shared" si="60"/>
        <v>169354.6</v>
      </c>
      <c r="BB33" s="17">
        <f t="shared" si="60"/>
        <v>0</v>
      </c>
      <c r="BC33" s="17">
        <f>SUM(BB33/BA33*100)</f>
        <v>0</v>
      </c>
      <c r="BD33" s="17">
        <f t="shared" si="60"/>
        <v>177000</v>
      </c>
      <c r="BE33" s="17">
        <f t="shared" si="60"/>
        <v>0</v>
      </c>
      <c r="BF33" s="17">
        <f>SUM(BE33/BD33*100)</f>
        <v>0</v>
      </c>
      <c r="BG33" s="17">
        <f t="shared" si="60"/>
        <v>3109.7</v>
      </c>
      <c r="BH33" s="17">
        <f t="shared" si="60"/>
        <v>3109.7</v>
      </c>
      <c r="BI33" s="17">
        <f t="shared" si="51"/>
        <v>100</v>
      </c>
      <c r="BJ33" s="17">
        <f t="shared" si="60"/>
        <v>17195.8</v>
      </c>
      <c r="BK33" s="17">
        <f t="shared" si="60"/>
        <v>0</v>
      </c>
      <c r="BL33" s="17">
        <f t="shared" si="60"/>
        <v>0</v>
      </c>
      <c r="BM33" s="17">
        <f t="shared" si="60"/>
        <v>18159.599999999999</v>
      </c>
      <c r="BN33" s="17">
        <f t="shared" si="60"/>
        <v>0</v>
      </c>
      <c r="BO33" s="17">
        <f t="shared" si="60"/>
        <v>0</v>
      </c>
      <c r="BP33" s="17">
        <f t="shared" si="60"/>
        <v>17245</v>
      </c>
      <c r="BQ33" s="17">
        <f t="shared" si="60"/>
        <v>0</v>
      </c>
      <c r="BR33" s="17">
        <v>0</v>
      </c>
      <c r="BS33" s="17">
        <f t="shared" si="60"/>
        <v>14090.6</v>
      </c>
      <c r="BT33" s="17">
        <f t="shared" si="60"/>
        <v>8933.4</v>
      </c>
      <c r="BU33" s="17">
        <f t="shared" si="52"/>
        <v>63.399713284033318</v>
      </c>
      <c r="BV33" s="17">
        <f t="shared" si="60"/>
        <v>14302.2</v>
      </c>
      <c r="BW33" s="17">
        <f t="shared" si="60"/>
        <v>0</v>
      </c>
      <c r="BX33" s="17">
        <v>0</v>
      </c>
      <c r="BY33" s="17">
        <f t="shared" si="60"/>
        <v>14554.8</v>
      </c>
      <c r="BZ33" s="17">
        <f t="shared" si="60"/>
        <v>0</v>
      </c>
      <c r="CA33" s="17">
        <v>0</v>
      </c>
      <c r="CB33" s="17">
        <f t="shared" si="60"/>
        <v>5838.4</v>
      </c>
      <c r="CC33" s="17">
        <f t="shared" si="60"/>
        <v>0</v>
      </c>
      <c r="CD33" s="17">
        <v>0</v>
      </c>
      <c r="CE33" s="17">
        <f t="shared" si="60"/>
        <v>6033.5</v>
      </c>
      <c r="CF33" s="17">
        <f t="shared" si="60"/>
        <v>0</v>
      </c>
      <c r="CG33" s="17">
        <v>0</v>
      </c>
      <c r="CH33" s="17">
        <f t="shared" si="60"/>
        <v>8500</v>
      </c>
      <c r="CI33" s="17">
        <f t="shared" ref="CI33:EQ33" si="61">SUM(CI31+CI32)</f>
        <v>0</v>
      </c>
      <c r="CJ33" s="17">
        <v>0</v>
      </c>
      <c r="CK33" s="17">
        <f t="shared" si="61"/>
        <v>10000</v>
      </c>
      <c r="CL33" s="17">
        <f t="shared" si="61"/>
        <v>0</v>
      </c>
      <c r="CM33" s="17">
        <v>0</v>
      </c>
      <c r="CN33" s="17">
        <f t="shared" si="61"/>
        <v>68050</v>
      </c>
      <c r="CO33" s="17">
        <f t="shared" si="61"/>
        <v>35923.599999999999</v>
      </c>
      <c r="CP33" s="17">
        <f t="shared" si="53"/>
        <v>52.79000734753857</v>
      </c>
      <c r="CQ33" s="17">
        <f t="shared" si="61"/>
        <v>57575.1</v>
      </c>
      <c r="CR33" s="17">
        <f t="shared" si="61"/>
        <v>33158.199999999997</v>
      </c>
      <c r="CS33" s="17">
        <f t="shared" ref="CS33" si="62">SUM(CR33/CQ33*100)</f>
        <v>57.591215647041864</v>
      </c>
      <c r="CT33" s="17">
        <f t="shared" si="61"/>
        <v>543685</v>
      </c>
      <c r="CU33" s="17">
        <f t="shared" si="61"/>
        <v>33828.9</v>
      </c>
      <c r="CV33" s="17">
        <f t="shared" si="55"/>
        <v>6.2221506938760491</v>
      </c>
      <c r="CW33" s="17">
        <f t="shared" si="61"/>
        <v>5000</v>
      </c>
      <c r="CX33" s="17">
        <f t="shared" si="61"/>
        <v>0</v>
      </c>
      <c r="CY33" s="17">
        <v>0</v>
      </c>
      <c r="CZ33" s="17">
        <f t="shared" si="61"/>
        <v>148634.20000000001</v>
      </c>
      <c r="DA33" s="17">
        <f t="shared" si="61"/>
        <v>0</v>
      </c>
      <c r="DB33" s="17">
        <v>0</v>
      </c>
      <c r="DC33" s="17">
        <f t="shared" si="61"/>
        <v>236829.6</v>
      </c>
      <c r="DD33" s="17">
        <f t="shared" si="61"/>
        <v>51947.199999999997</v>
      </c>
      <c r="DE33" s="17">
        <f t="shared" si="56"/>
        <v>21.934420359617206</v>
      </c>
      <c r="DF33" s="17">
        <f t="shared" si="61"/>
        <v>9424.2000000000007</v>
      </c>
      <c r="DG33" s="17">
        <f t="shared" si="61"/>
        <v>0</v>
      </c>
      <c r="DH33" s="17">
        <v>0</v>
      </c>
      <c r="DI33" s="17">
        <f t="shared" si="61"/>
        <v>255</v>
      </c>
      <c r="DJ33" s="17">
        <f t="shared" si="61"/>
        <v>0</v>
      </c>
      <c r="DK33" s="17">
        <v>0</v>
      </c>
      <c r="DL33" s="17">
        <f t="shared" si="61"/>
        <v>96997.999999999971</v>
      </c>
      <c r="DM33" s="17">
        <f t="shared" si="61"/>
        <v>80653.400000000009</v>
      </c>
      <c r="DN33" s="17">
        <f t="shared" si="11"/>
        <v>83.149549475246943</v>
      </c>
      <c r="DO33" s="17">
        <f t="shared" si="61"/>
        <v>1783.1</v>
      </c>
      <c r="DP33" s="17">
        <f t="shared" si="61"/>
        <v>0</v>
      </c>
      <c r="DQ33" s="17">
        <v>0</v>
      </c>
      <c r="DR33" s="17">
        <f t="shared" si="61"/>
        <v>501.40000000000003</v>
      </c>
      <c r="DS33" s="17">
        <f t="shared" si="61"/>
        <v>111.79999999999998</v>
      </c>
      <c r="DT33" s="17">
        <f t="shared" si="12"/>
        <v>22.297566812923808</v>
      </c>
      <c r="DU33" s="17">
        <f t="shared" si="61"/>
        <v>8833.2999999999993</v>
      </c>
      <c r="DV33" s="17">
        <f t="shared" si="61"/>
        <v>0</v>
      </c>
      <c r="DW33" s="17">
        <v>0</v>
      </c>
      <c r="DX33" s="17">
        <f t="shared" si="61"/>
        <v>1638.9</v>
      </c>
      <c r="DY33" s="17">
        <f t="shared" si="61"/>
        <v>0</v>
      </c>
      <c r="DZ33" s="17">
        <f>SUM(DY33/DX33*100)</f>
        <v>0</v>
      </c>
      <c r="EA33" s="17">
        <f t="shared" si="61"/>
        <v>37644.400000000009</v>
      </c>
      <c r="EB33" s="17">
        <f t="shared" si="61"/>
        <v>0</v>
      </c>
      <c r="EC33" s="17">
        <f>SUM(EB33/EA33*100)</f>
        <v>0</v>
      </c>
      <c r="ED33" s="17">
        <f t="shared" si="61"/>
        <v>9378.1999999999989</v>
      </c>
      <c r="EE33" s="17">
        <f t="shared" si="61"/>
        <v>0</v>
      </c>
      <c r="EF33" s="17">
        <f t="shared" si="42"/>
        <v>0</v>
      </c>
      <c r="EG33" s="17">
        <f t="shared" si="61"/>
        <v>1343.5</v>
      </c>
      <c r="EH33" s="17">
        <f t="shared" si="61"/>
        <v>0</v>
      </c>
      <c r="EI33" s="17">
        <f>SUM(EH33/EG33*100)</f>
        <v>0</v>
      </c>
      <c r="EJ33" s="17">
        <f t="shared" si="61"/>
        <v>8052.8</v>
      </c>
      <c r="EK33" s="17">
        <f t="shared" si="61"/>
        <v>0</v>
      </c>
      <c r="EL33" s="17">
        <f>SUM(EK33/EJ33*100)</f>
        <v>0</v>
      </c>
      <c r="EM33" s="17">
        <f t="shared" si="61"/>
        <v>19443.700000000004</v>
      </c>
      <c r="EN33" s="17">
        <f t="shared" si="61"/>
        <v>0</v>
      </c>
      <c r="EO33" s="17">
        <f t="shared" si="14"/>
        <v>0</v>
      </c>
      <c r="EP33" s="17">
        <f t="shared" si="61"/>
        <v>280022.90000000002</v>
      </c>
      <c r="EQ33" s="17">
        <f t="shared" si="61"/>
        <v>0</v>
      </c>
      <c r="ER33" s="17">
        <f>SUM(EQ33/EP33*100)</f>
        <v>0</v>
      </c>
      <c r="ES33" s="17">
        <f t="shared" ref="ES33:FU33" si="63">SUM(ES31+ES32)</f>
        <v>5643.3</v>
      </c>
      <c r="ET33" s="17">
        <f t="shared" si="63"/>
        <v>0</v>
      </c>
      <c r="EU33" s="17">
        <f t="shared" si="46"/>
        <v>0</v>
      </c>
      <c r="EV33" s="17">
        <f t="shared" si="63"/>
        <v>911040.00000000012</v>
      </c>
      <c r="EW33" s="17">
        <f t="shared" si="63"/>
        <v>490265.8</v>
      </c>
      <c r="EX33" s="17">
        <f>SUM(EW33/EV33*100)</f>
        <v>53.813861081840528</v>
      </c>
      <c r="EY33" s="17">
        <f t="shared" si="63"/>
        <v>21505.4</v>
      </c>
      <c r="EZ33" s="17">
        <f t="shared" si="63"/>
        <v>0</v>
      </c>
      <c r="FA33" s="17">
        <f>SUM(EZ33/EY33*100)</f>
        <v>0</v>
      </c>
      <c r="FB33" s="17">
        <f t="shared" si="63"/>
        <v>122520</v>
      </c>
      <c r="FC33" s="17">
        <f t="shared" si="63"/>
        <v>0</v>
      </c>
      <c r="FD33" s="17">
        <f>SUM(FC33/FB33*100)</f>
        <v>0</v>
      </c>
      <c r="FE33" s="17">
        <f t="shared" si="63"/>
        <v>593.20000000000005</v>
      </c>
      <c r="FF33" s="17">
        <f t="shared" si="63"/>
        <v>0</v>
      </c>
      <c r="FG33" s="17">
        <f>SUM(FF33/FE33*100)</f>
        <v>0</v>
      </c>
      <c r="FH33" s="17">
        <f t="shared" si="63"/>
        <v>108.7</v>
      </c>
      <c r="FI33" s="17">
        <f t="shared" si="63"/>
        <v>54.5</v>
      </c>
      <c r="FJ33" s="17">
        <f>SUM(FI33/FH33*100)</f>
        <v>50.13799448022079</v>
      </c>
      <c r="FK33" s="17">
        <f t="shared" si="63"/>
        <v>3600</v>
      </c>
      <c r="FL33" s="17">
        <f t="shared" si="63"/>
        <v>3050</v>
      </c>
      <c r="FM33" s="17">
        <f t="shared" si="15"/>
        <v>84.722222222222214</v>
      </c>
      <c r="FN33" s="17">
        <f t="shared" si="63"/>
        <v>10752.7</v>
      </c>
      <c r="FO33" s="17">
        <f t="shared" si="63"/>
        <v>0</v>
      </c>
      <c r="FP33" s="17">
        <f>SUM(FO33/FN33*100)</f>
        <v>0</v>
      </c>
      <c r="FQ33" s="17">
        <f t="shared" si="63"/>
        <v>119547</v>
      </c>
      <c r="FR33" s="17">
        <f t="shared" si="63"/>
        <v>95992.6</v>
      </c>
      <c r="FS33" s="17">
        <f>SUM(FR33/FQ33*100)</f>
        <v>80.296954335951554</v>
      </c>
      <c r="FT33" s="17">
        <f t="shared" si="63"/>
        <v>45000</v>
      </c>
      <c r="FU33" s="17">
        <f t="shared" si="63"/>
        <v>0</v>
      </c>
      <c r="FV33" s="17">
        <v>0</v>
      </c>
      <c r="FW33" s="17">
        <f>SUM(FW31:FW32)</f>
        <v>6270800.4000000004</v>
      </c>
      <c r="FX33" s="17">
        <f>SUM(FX31:FX32)</f>
        <v>1269433.7000000002</v>
      </c>
      <c r="FY33" s="17">
        <f t="shared" si="17"/>
        <v>20.243567312396042</v>
      </c>
      <c r="FZ33" s="17">
        <f t="shared" ref="FZ33:IF33" si="64">SUM(FZ31+FZ32)</f>
        <v>104207.8</v>
      </c>
      <c r="GA33" s="17">
        <f t="shared" si="64"/>
        <v>47301.599999999999</v>
      </c>
      <c r="GB33" s="17">
        <f t="shared" si="18"/>
        <v>45.39161176034807</v>
      </c>
      <c r="GC33" s="17">
        <f t="shared" si="64"/>
        <v>21818.399999999998</v>
      </c>
      <c r="GD33" s="17">
        <f t="shared" si="64"/>
        <v>8728.4999999999982</v>
      </c>
      <c r="GE33" s="17">
        <f t="shared" si="19"/>
        <v>40.00522494775052</v>
      </c>
      <c r="GF33" s="17">
        <f t="shared" si="64"/>
        <v>41506.199999999997</v>
      </c>
      <c r="GG33" s="17">
        <f t="shared" si="64"/>
        <v>10717.1</v>
      </c>
      <c r="GH33" s="17">
        <f t="shared" si="20"/>
        <v>25.820479831928729</v>
      </c>
      <c r="GI33" s="17">
        <f t="shared" si="64"/>
        <v>126</v>
      </c>
      <c r="GJ33" s="17">
        <f t="shared" si="64"/>
        <v>18.299999999999997</v>
      </c>
      <c r="GK33" s="17">
        <f t="shared" si="21"/>
        <v>14.523809523809522</v>
      </c>
      <c r="GL33" s="17">
        <f t="shared" si="64"/>
        <v>26291.600000000002</v>
      </c>
      <c r="GM33" s="17">
        <f t="shared" si="64"/>
        <v>11842.199999999997</v>
      </c>
      <c r="GN33" s="17">
        <f t="shared" si="22"/>
        <v>45.041762387987021</v>
      </c>
      <c r="GO33" s="17">
        <f t="shared" si="64"/>
        <v>121421.4</v>
      </c>
      <c r="GP33" s="17">
        <f t="shared" si="64"/>
        <v>40052</v>
      </c>
      <c r="GQ33" s="17">
        <f t="shared" si="23"/>
        <v>32.985948111288451</v>
      </c>
      <c r="GR33" s="17">
        <f t="shared" si="64"/>
        <v>50000</v>
      </c>
      <c r="GS33" s="17">
        <f t="shared" si="64"/>
        <v>5040</v>
      </c>
      <c r="GT33" s="17">
        <f t="shared" si="40"/>
        <v>10.08</v>
      </c>
      <c r="GU33" s="17">
        <f t="shared" si="64"/>
        <v>4781.3</v>
      </c>
      <c r="GV33" s="17">
        <f t="shared" si="64"/>
        <v>3103.9000000000005</v>
      </c>
      <c r="GW33" s="17">
        <f t="shared" si="24"/>
        <v>64.917491058917037</v>
      </c>
      <c r="GX33" s="17">
        <f t="shared" si="64"/>
        <v>3039222.5</v>
      </c>
      <c r="GY33" s="17">
        <f t="shared" si="64"/>
        <v>1611510.4</v>
      </c>
      <c r="GZ33" s="17">
        <f t="shared" si="25"/>
        <v>53.023771704769885</v>
      </c>
      <c r="HA33" s="17">
        <f t="shared" si="64"/>
        <v>5009750.3</v>
      </c>
      <c r="HB33" s="17">
        <f t="shared" si="64"/>
        <v>2967556.3</v>
      </c>
      <c r="HC33" s="17">
        <f t="shared" si="26"/>
        <v>59.235613000512224</v>
      </c>
      <c r="HD33" s="17">
        <f t="shared" si="64"/>
        <v>41966.8</v>
      </c>
      <c r="HE33" s="17">
        <f t="shared" si="64"/>
        <v>18691.3</v>
      </c>
      <c r="HF33" s="17">
        <f t="shared" si="27"/>
        <v>44.538301705157409</v>
      </c>
      <c r="HG33" s="17">
        <f t="shared" si="64"/>
        <v>215.79999999999998</v>
      </c>
      <c r="HH33" s="17">
        <f t="shared" si="64"/>
        <v>18.8</v>
      </c>
      <c r="HI33" s="17">
        <f t="shared" si="28"/>
        <v>8.7117701575532909</v>
      </c>
      <c r="HJ33" s="17">
        <f t="shared" si="64"/>
        <v>15405.900000000001</v>
      </c>
      <c r="HK33" s="17">
        <f t="shared" si="64"/>
        <v>6983</v>
      </c>
      <c r="HL33" s="17">
        <f t="shared" si="29"/>
        <v>45.326790385501653</v>
      </c>
      <c r="HM33" s="17">
        <f t="shared" si="64"/>
        <v>401688.09999999992</v>
      </c>
      <c r="HN33" s="17">
        <f t="shared" si="64"/>
        <v>236325.30000000005</v>
      </c>
      <c r="HO33" s="17">
        <f t="shared" si="30"/>
        <v>58.833034884528587</v>
      </c>
      <c r="HP33" s="17">
        <f t="shared" si="64"/>
        <v>1890</v>
      </c>
      <c r="HQ33" s="17">
        <f t="shared" si="64"/>
        <v>0</v>
      </c>
      <c r="HR33" s="17">
        <f>SUM(HQ33/HP33*100)</f>
        <v>0</v>
      </c>
      <c r="HS33" s="17">
        <f t="shared" si="64"/>
        <v>1880.7999999999995</v>
      </c>
      <c r="HT33" s="17">
        <f t="shared" si="64"/>
        <v>742.79999999999984</v>
      </c>
      <c r="HU33" s="17">
        <f t="shared" si="31"/>
        <v>39.493832411739689</v>
      </c>
      <c r="HV33" s="17">
        <f t="shared" si="64"/>
        <v>626.09999999999991</v>
      </c>
      <c r="HW33" s="17">
        <f t="shared" si="64"/>
        <v>94.7</v>
      </c>
      <c r="HX33" s="17">
        <f t="shared" si="32"/>
        <v>15.125379332375022</v>
      </c>
      <c r="HY33" s="17">
        <f t="shared" si="64"/>
        <v>12600</v>
      </c>
      <c r="HZ33" s="17">
        <f t="shared" si="64"/>
        <v>2400</v>
      </c>
      <c r="IA33" s="17">
        <f t="shared" si="41"/>
        <v>19.047619047619047</v>
      </c>
      <c r="IB33" s="17">
        <f t="shared" si="64"/>
        <v>26427.4</v>
      </c>
      <c r="IC33" s="17">
        <f t="shared" si="64"/>
        <v>12238.299999999997</v>
      </c>
      <c r="ID33" s="17">
        <f t="shared" si="33"/>
        <v>46.309133702142461</v>
      </c>
      <c r="IE33" s="17">
        <f t="shared" si="64"/>
        <v>6467.6</v>
      </c>
      <c r="IF33" s="17">
        <f t="shared" si="64"/>
        <v>0</v>
      </c>
      <c r="IG33" s="17">
        <f t="shared" si="48"/>
        <v>0</v>
      </c>
      <c r="IH33" s="17">
        <f>SUM(IH31:IH32)</f>
        <v>8928294</v>
      </c>
      <c r="II33" s="17">
        <f>SUM(II31:II32)</f>
        <v>4983364.4999999991</v>
      </c>
      <c r="IJ33" s="17">
        <f t="shared" si="35"/>
        <v>55.815416696627587</v>
      </c>
      <c r="IK33" s="17">
        <f t="shared" ref="IK33:IT33" si="65">SUM(IK31+IK32)</f>
        <v>10000</v>
      </c>
      <c r="IL33" s="17">
        <f t="shared" si="65"/>
        <v>8793.2000000000007</v>
      </c>
      <c r="IM33" s="17">
        <f>SUM(IL33/IK33*100)</f>
        <v>87.932000000000016</v>
      </c>
      <c r="IN33" s="17">
        <f t="shared" si="65"/>
        <v>4248.2</v>
      </c>
      <c r="IO33" s="17">
        <f t="shared" si="65"/>
        <v>1379.1</v>
      </c>
      <c r="IP33" s="17">
        <f t="shared" si="36"/>
        <v>32.463160868132384</v>
      </c>
      <c r="IQ33" s="17">
        <f t="shared" si="65"/>
        <v>10000</v>
      </c>
      <c r="IR33" s="17">
        <v>0</v>
      </c>
      <c r="IS33" s="17">
        <v>0</v>
      </c>
      <c r="IT33" s="17">
        <f t="shared" si="65"/>
        <v>50000</v>
      </c>
      <c r="IU33" s="17">
        <v>0</v>
      </c>
      <c r="IV33" s="17">
        <v>0</v>
      </c>
      <c r="IW33" s="17">
        <f>SUM(IW31)</f>
        <v>1267.0999999999999</v>
      </c>
      <c r="IX33" s="17">
        <f t="shared" ref="IX33:IY33" si="66">SUM(IX31)</f>
        <v>0</v>
      </c>
      <c r="IY33" s="17">
        <f t="shared" si="66"/>
        <v>0</v>
      </c>
      <c r="IZ33" s="17">
        <f>SUM(IZ31+IZ32)</f>
        <v>67451.999999999985</v>
      </c>
      <c r="JA33" s="17">
        <f>SUM(JA31+JA32)</f>
        <v>10172.300000000001</v>
      </c>
      <c r="JB33" s="17">
        <f t="shared" si="38"/>
        <v>15.080798197236559</v>
      </c>
      <c r="JC33" s="17">
        <f>SUM(H33+FW33+IH33+IZ33)</f>
        <v>15867309.800000001</v>
      </c>
      <c r="JD33" s="18">
        <f>SUM(I33+FX33+II33+JA33)</f>
        <v>6617087.1999999993</v>
      </c>
      <c r="JE33" s="18">
        <f t="shared" si="39"/>
        <v>41.702640733717814</v>
      </c>
    </row>
    <row r="34" spans="1:265" ht="15.75">
      <c r="CY34" s="27"/>
    </row>
  </sheetData>
  <mergeCells count="90">
    <mergeCell ref="AF3:AH3"/>
    <mergeCell ref="B1:O1"/>
    <mergeCell ref="A3:A4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BP3:BR3"/>
    <mergeCell ref="AI3:AK3"/>
    <mergeCell ref="AL3:AN3"/>
    <mergeCell ref="AO3:AQ3"/>
    <mergeCell ref="AR3:AT3"/>
    <mergeCell ref="AU3:AW3"/>
    <mergeCell ref="AX3:AZ3"/>
    <mergeCell ref="BA3:BC3"/>
    <mergeCell ref="BD3:BF3"/>
    <mergeCell ref="BG3:BI3"/>
    <mergeCell ref="BJ3:BL3"/>
    <mergeCell ref="BM3:BO3"/>
    <mergeCell ref="CZ3:DB3"/>
    <mergeCell ref="BS3:BU3"/>
    <mergeCell ref="BV3:BX3"/>
    <mergeCell ref="BY3:CA3"/>
    <mergeCell ref="CB3:CD3"/>
    <mergeCell ref="CE3:CG3"/>
    <mergeCell ref="CH3:CJ3"/>
    <mergeCell ref="CK3:CM3"/>
    <mergeCell ref="CN3:CP3"/>
    <mergeCell ref="CQ3:CS3"/>
    <mergeCell ref="CT3:CV3"/>
    <mergeCell ref="CW3:CY3"/>
    <mergeCell ref="EJ3:EL3"/>
    <mergeCell ref="DC3:DE3"/>
    <mergeCell ref="DF3:DH3"/>
    <mergeCell ref="DI3:DK3"/>
    <mergeCell ref="DL3:DN3"/>
    <mergeCell ref="DO3:DQ3"/>
    <mergeCell ref="DR3:DT3"/>
    <mergeCell ref="DU3:DW3"/>
    <mergeCell ref="DX3:DZ3"/>
    <mergeCell ref="EA3:EC3"/>
    <mergeCell ref="ED3:EF3"/>
    <mergeCell ref="EG3:EI3"/>
    <mergeCell ref="FT3:FV3"/>
    <mergeCell ref="EM3:EO3"/>
    <mergeCell ref="EP3:ER3"/>
    <mergeCell ref="ES3:EU3"/>
    <mergeCell ref="EV3:EX3"/>
    <mergeCell ref="EY3:FA3"/>
    <mergeCell ref="FB3:FD3"/>
    <mergeCell ref="FE3:FG3"/>
    <mergeCell ref="FH3:FJ3"/>
    <mergeCell ref="FK3:FM3"/>
    <mergeCell ref="FN3:FP3"/>
    <mergeCell ref="FQ3:FS3"/>
    <mergeCell ref="HD3:HF3"/>
    <mergeCell ref="FW3:FY3"/>
    <mergeCell ref="FZ3:GB3"/>
    <mergeCell ref="GC3:GE3"/>
    <mergeCell ref="GF3:GH3"/>
    <mergeCell ref="GI3:GK3"/>
    <mergeCell ref="GL3:GN3"/>
    <mergeCell ref="GO3:GQ3"/>
    <mergeCell ref="GR3:GT3"/>
    <mergeCell ref="GU3:GW3"/>
    <mergeCell ref="GX3:GZ3"/>
    <mergeCell ref="HA3:HC3"/>
    <mergeCell ref="IN3:IP3"/>
    <mergeCell ref="HG3:HI3"/>
    <mergeCell ref="HJ3:HL3"/>
    <mergeCell ref="HM3:HO3"/>
    <mergeCell ref="HP3:HR3"/>
    <mergeCell ref="HS3:HU3"/>
    <mergeCell ref="HV3:HX3"/>
    <mergeCell ref="HY3:IA3"/>
    <mergeCell ref="IB3:ID3"/>
    <mergeCell ref="IE3:IG3"/>
    <mergeCell ref="IH3:IJ3"/>
    <mergeCell ref="IK3:IM3"/>
    <mergeCell ref="IQ3:IS3"/>
    <mergeCell ref="IT3:IV3"/>
    <mergeCell ref="IW3:IY3"/>
    <mergeCell ref="IZ3:JB3"/>
    <mergeCell ref="JC3:JE3"/>
  </mergeCells>
  <printOptions gridLines="1"/>
  <pageMargins left="0" right="0" top="0.19685039370078741" bottom="0" header="0.31496062992125984" footer="0.31496062992125984"/>
  <pageSetup paperSize="9" scale="5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</vt:lpstr>
      <vt:lpstr>'приложение '!Заголовки_для_печати</vt:lpstr>
      <vt:lpstr>'приложение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Леонтьева Светлана Александровна</dc:creator>
  <cp:lastModifiedBy>Смирнов Игорь Николаевич</cp:lastModifiedBy>
  <dcterms:created xsi:type="dcterms:W3CDTF">2017-09-04T07:01:47Z</dcterms:created>
  <dcterms:modified xsi:type="dcterms:W3CDTF">2017-09-06T11:12:10Z</dcterms:modified>
</cp:coreProperties>
</file>