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9440" windowHeight="11040"/>
  </bookViews>
  <sheets>
    <sheet name="приложение" sheetId="1" r:id="rId1"/>
  </sheets>
  <definedNames>
    <definedName name="_xlnm.Print_Titles" localSheetId="0">приложение!$A:$A</definedName>
    <definedName name="_xlnm.Print_Area" localSheetId="0">приложение!$A$1:$IY$33</definedName>
  </definedNames>
  <calcPr calcId="145621"/>
</workbook>
</file>

<file path=xl/calcChain.xml><?xml version="1.0" encoding="utf-8"?>
<calcChain xmlns="http://schemas.openxmlformats.org/spreadsheetml/2006/main">
  <c r="FT6" i="1" l="1"/>
  <c r="FU6" i="1"/>
  <c r="FT7" i="1"/>
  <c r="FU7" i="1"/>
  <c r="FT8" i="1"/>
  <c r="FU8" i="1"/>
  <c r="FT9" i="1"/>
  <c r="FU9" i="1"/>
  <c r="FT10" i="1"/>
  <c r="FU10" i="1"/>
  <c r="FT11" i="1"/>
  <c r="FU11" i="1"/>
  <c r="FT12" i="1"/>
  <c r="FU12" i="1"/>
  <c r="FT13" i="1"/>
  <c r="FU13" i="1"/>
  <c r="FT14" i="1"/>
  <c r="FU14" i="1"/>
  <c r="FT15" i="1"/>
  <c r="FU15" i="1"/>
  <c r="FT16" i="1"/>
  <c r="FU16" i="1"/>
  <c r="FT17" i="1"/>
  <c r="FU17" i="1"/>
  <c r="FT18" i="1"/>
  <c r="FU18" i="1"/>
  <c r="FT19" i="1"/>
  <c r="FU19" i="1"/>
  <c r="FT20" i="1"/>
  <c r="FU20" i="1"/>
  <c r="FT21" i="1"/>
  <c r="FU21" i="1"/>
  <c r="FT22" i="1"/>
  <c r="FU22" i="1"/>
  <c r="FT23" i="1"/>
  <c r="FU23" i="1"/>
  <c r="FT24" i="1"/>
  <c r="FU24" i="1"/>
  <c r="FT25" i="1"/>
  <c r="FU25" i="1"/>
  <c r="FT26" i="1"/>
  <c r="FU26" i="1"/>
  <c r="FT27" i="1"/>
  <c r="FU27" i="1"/>
  <c r="FT28" i="1"/>
  <c r="FU28" i="1"/>
  <c r="FT29" i="1"/>
  <c r="FU29" i="1"/>
  <c r="FT30" i="1"/>
  <c r="FU30" i="1"/>
  <c r="FT31" i="1"/>
  <c r="FU5" i="1"/>
  <c r="FT5" i="1"/>
  <c r="FP30" i="1"/>
  <c r="FM27" i="1"/>
  <c r="FJ6" i="1"/>
  <c r="FJ7" i="1"/>
  <c r="FJ8" i="1"/>
  <c r="FJ9" i="1"/>
  <c r="FJ12" i="1"/>
  <c r="FJ14" i="1"/>
  <c r="FJ16" i="1"/>
  <c r="FJ17" i="1"/>
  <c r="FJ18" i="1"/>
  <c r="FJ20" i="1"/>
  <c r="FJ21" i="1"/>
  <c r="FJ22" i="1"/>
  <c r="FJ23" i="1"/>
  <c r="FJ24" i="1"/>
  <c r="FJ25" i="1"/>
  <c r="FJ5" i="1"/>
  <c r="FG20" i="1"/>
  <c r="FG18" i="1"/>
  <c r="FG14" i="1"/>
  <c r="FD26" i="1"/>
  <c r="FA30" i="1"/>
  <c r="EU11" i="1"/>
  <c r="EU12" i="1"/>
  <c r="EU20" i="1"/>
  <c r="EU22" i="1"/>
  <c r="EU23" i="1"/>
  <c r="EU29" i="1"/>
  <c r="EU30" i="1"/>
  <c r="EU10" i="1"/>
  <c r="ER27" i="1"/>
  <c r="ER28" i="1"/>
  <c r="ER29" i="1"/>
  <c r="ER26" i="1"/>
  <c r="EO7" i="1"/>
  <c r="EO11" i="1"/>
  <c r="EO15" i="1"/>
  <c r="EO19" i="1"/>
  <c r="EO26" i="1"/>
  <c r="EO27" i="1"/>
  <c r="EO28" i="1"/>
  <c r="EO29" i="1"/>
  <c r="EO30" i="1"/>
  <c r="EL6" i="1"/>
  <c r="EL7" i="1"/>
  <c r="EL8" i="1"/>
  <c r="EL10" i="1"/>
  <c r="EL11" i="1"/>
  <c r="EL12" i="1"/>
  <c r="EL13" i="1"/>
  <c r="EL14" i="1"/>
  <c r="EL15" i="1"/>
  <c r="EL16" i="1"/>
  <c r="EL17" i="1"/>
  <c r="EL18" i="1"/>
  <c r="EL19" i="1"/>
  <c r="EL20" i="1"/>
  <c r="EL21" i="1"/>
  <c r="EL22" i="1"/>
  <c r="EL23" i="1"/>
  <c r="EL24" i="1"/>
  <c r="EL25" i="1"/>
  <c r="EL5" i="1"/>
  <c r="EI30" i="1"/>
  <c r="EF7" i="1"/>
  <c r="EF23" i="1"/>
  <c r="EF26" i="1"/>
  <c r="EF27" i="1"/>
  <c r="EF28" i="1"/>
  <c r="EF29" i="1"/>
  <c r="EF30" i="1"/>
  <c r="EC26" i="1"/>
  <c r="EC27" i="1"/>
  <c r="EC28" i="1"/>
  <c r="EC29" i="1"/>
  <c r="EC30" i="1"/>
  <c r="EC23" i="1"/>
  <c r="EC7" i="1"/>
  <c r="DZ6" i="1"/>
  <c r="DZ7" i="1"/>
  <c r="DZ8" i="1"/>
  <c r="DZ9" i="1"/>
  <c r="DZ10" i="1"/>
  <c r="DZ11" i="1"/>
  <c r="DZ12" i="1"/>
  <c r="DZ13" i="1"/>
  <c r="DZ14" i="1"/>
  <c r="DZ15" i="1"/>
  <c r="DZ16" i="1"/>
  <c r="DZ17" i="1"/>
  <c r="DZ18" i="1"/>
  <c r="DZ19" i="1"/>
  <c r="DZ20" i="1"/>
  <c r="DZ21" i="1"/>
  <c r="DZ22" i="1"/>
  <c r="DZ23" i="1"/>
  <c r="DZ24" i="1"/>
  <c r="DZ25" i="1"/>
  <c r="DZ26" i="1"/>
  <c r="DZ5" i="1"/>
  <c r="DW9" i="1"/>
  <c r="BF27" i="1" l="1"/>
  <c r="BC27" i="1"/>
  <c r="IM6" i="1"/>
  <c r="IM8" i="1"/>
  <c r="IM9" i="1"/>
  <c r="IM10" i="1"/>
  <c r="IM11" i="1"/>
  <c r="IM13" i="1"/>
  <c r="IM15" i="1"/>
  <c r="IM18" i="1"/>
  <c r="IM19" i="1"/>
  <c r="IM23" i="1"/>
  <c r="IM25" i="1"/>
  <c r="IM27" i="1"/>
  <c r="IM28" i="1"/>
  <c r="IM29" i="1"/>
  <c r="IM30" i="1"/>
  <c r="IJ17" i="1"/>
  <c r="ID28" i="1"/>
  <c r="ID30" i="1"/>
  <c r="IA6" i="1"/>
  <c r="IA7" i="1"/>
  <c r="IA8" i="1"/>
  <c r="IA9" i="1"/>
  <c r="IA10" i="1"/>
  <c r="IA11" i="1"/>
  <c r="IA12" i="1"/>
  <c r="IA13" i="1"/>
  <c r="IA14" i="1"/>
  <c r="IA15" i="1"/>
  <c r="IA16" i="1"/>
  <c r="IA17" i="1"/>
  <c r="IA18" i="1"/>
  <c r="IA19" i="1"/>
  <c r="IA20" i="1"/>
  <c r="IA21" i="1"/>
  <c r="IA22" i="1"/>
  <c r="IA23" i="1"/>
  <c r="IA24" i="1"/>
  <c r="IA25" i="1"/>
  <c r="IA5" i="1"/>
  <c r="HX7" i="1"/>
  <c r="HX8" i="1"/>
  <c r="HX11" i="1"/>
  <c r="HX12" i="1"/>
  <c r="HX13" i="1"/>
  <c r="HX14" i="1"/>
  <c r="HX16" i="1"/>
  <c r="HX19" i="1"/>
  <c r="HX20" i="1"/>
  <c r="HX26" i="1"/>
  <c r="HX28" i="1"/>
  <c r="HX29" i="1"/>
  <c r="HX30" i="1"/>
  <c r="HU6" i="1"/>
  <c r="HU7" i="1"/>
  <c r="HU8" i="1"/>
  <c r="HU9" i="1"/>
  <c r="HU10" i="1"/>
  <c r="HU11" i="1"/>
  <c r="HU12" i="1"/>
  <c r="HU13" i="1"/>
  <c r="HU14" i="1"/>
  <c r="HU15" i="1"/>
  <c r="HU16" i="1"/>
  <c r="HU17" i="1"/>
  <c r="HU18" i="1"/>
  <c r="HU19" i="1"/>
  <c r="HU20" i="1"/>
  <c r="HU21" i="1"/>
  <c r="HU23" i="1"/>
  <c r="HU24" i="1"/>
  <c r="HU25" i="1"/>
  <c r="HU26" i="1"/>
  <c r="HU27" i="1"/>
  <c r="HU28" i="1"/>
  <c r="HU29" i="1"/>
  <c r="HU30" i="1"/>
  <c r="HU5" i="1"/>
  <c r="HR6" i="1"/>
  <c r="HR7" i="1"/>
  <c r="HR8" i="1"/>
  <c r="HR9" i="1"/>
  <c r="HR10" i="1"/>
  <c r="HR11" i="1"/>
  <c r="HR12" i="1"/>
  <c r="HR13" i="1"/>
  <c r="HR14" i="1"/>
  <c r="HR15" i="1"/>
  <c r="HR16" i="1"/>
  <c r="HR17" i="1"/>
  <c r="HR18" i="1"/>
  <c r="HR19" i="1"/>
  <c r="HR20" i="1"/>
  <c r="HR21" i="1"/>
  <c r="HR22" i="1"/>
  <c r="HR23" i="1"/>
  <c r="HR24" i="1"/>
  <c r="HR25" i="1"/>
  <c r="HR26" i="1"/>
  <c r="HR27" i="1"/>
  <c r="HR28" i="1"/>
  <c r="HR29" i="1"/>
  <c r="HR30" i="1"/>
  <c r="HR5" i="1"/>
  <c r="HO11" i="1"/>
  <c r="HO15" i="1"/>
  <c r="HO16" i="1"/>
  <c r="HO23" i="1"/>
  <c r="HL6" i="1"/>
  <c r="HL7" i="1"/>
  <c r="HL8" i="1"/>
  <c r="HL9" i="1"/>
  <c r="HL10" i="1"/>
  <c r="HL11" i="1"/>
  <c r="HL12" i="1"/>
  <c r="HL13" i="1"/>
  <c r="HL14" i="1"/>
  <c r="HL15" i="1"/>
  <c r="HL16" i="1"/>
  <c r="HL17" i="1"/>
  <c r="HL18" i="1"/>
  <c r="HL19" i="1"/>
  <c r="HL20" i="1"/>
  <c r="HL21" i="1"/>
  <c r="HL22" i="1"/>
  <c r="HL23" i="1"/>
  <c r="HL24" i="1"/>
  <c r="HL25" i="1"/>
  <c r="HL5" i="1"/>
  <c r="HI6" i="1"/>
  <c r="HI7" i="1"/>
  <c r="HI8" i="1"/>
  <c r="HI9" i="1"/>
  <c r="HI10" i="1"/>
  <c r="HI11" i="1"/>
  <c r="HI12" i="1"/>
  <c r="HI13" i="1"/>
  <c r="HI14" i="1"/>
  <c r="HI15" i="1"/>
  <c r="HI16" i="1"/>
  <c r="HI17" i="1"/>
  <c r="HI18" i="1"/>
  <c r="HI19" i="1"/>
  <c r="HI20" i="1"/>
  <c r="HI21" i="1"/>
  <c r="HI22" i="1"/>
  <c r="HI23" i="1"/>
  <c r="HI24" i="1"/>
  <c r="HI25" i="1"/>
  <c r="HI26" i="1"/>
  <c r="HI27" i="1"/>
  <c r="HI28" i="1"/>
  <c r="HI29" i="1"/>
  <c r="HI30" i="1"/>
  <c r="HI5" i="1"/>
  <c r="HF6" i="1"/>
  <c r="HF7" i="1"/>
  <c r="HF8" i="1"/>
  <c r="HF9" i="1"/>
  <c r="HF10" i="1"/>
  <c r="HF11" i="1"/>
  <c r="HF12" i="1"/>
  <c r="HF13" i="1"/>
  <c r="HF14" i="1"/>
  <c r="HF15" i="1"/>
  <c r="HF16" i="1"/>
  <c r="HF17" i="1"/>
  <c r="HF18" i="1"/>
  <c r="HF19" i="1"/>
  <c r="HF20" i="1"/>
  <c r="HF21" i="1"/>
  <c r="HF22" i="1"/>
  <c r="HF23" i="1"/>
  <c r="HF24" i="1"/>
  <c r="HF25" i="1"/>
  <c r="HF26" i="1"/>
  <c r="HF27" i="1"/>
  <c r="HF28" i="1"/>
  <c r="HF29" i="1"/>
  <c r="HF30" i="1"/>
  <c r="HF5" i="1"/>
  <c r="HC6" i="1"/>
  <c r="HC7" i="1"/>
  <c r="HC8" i="1"/>
  <c r="HC9" i="1"/>
  <c r="HC11" i="1"/>
  <c r="HC12" i="1"/>
  <c r="HC13" i="1"/>
  <c r="HC14" i="1"/>
  <c r="HC15" i="1"/>
  <c r="HC16" i="1"/>
  <c r="HC17" i="1"/>
  <c r="HC18" i="1"/>
  <c r="HC19" i="1"/>
  <c r="HC20" i="1"/>
  <c r="HC21" i="1"/>
  <c r="HC23" i="1"/>
  <c r="HC24" i="1"/>
  <c r="HC25" i="1"/>
  <c r="HC26" i="1"/>
  <c r="HC27" i="1"/>
  <c r="HC28" i="1"/>
  <c r="HC29" i="1"/>
  <c r="HC30" i="1"/>
  <c r="GZ6" i="1"/>
  <c r="GZ7" i="1"/>
  <c r="GZ8" i="1"/>
  <c r="GZ9" i="1"/>
  <c r="GZ10" i="1"/>
  <c r="GZ11" i="1"/>
  <c r="GZ12" i="1"/>
  <c r="GZ13" i="1"/>
  <c r="GZ14" i="1"/>
  <c r="GZ15" i="1"/>
  <c r="GZ16" i="1"/>
  <c r="GZ17" i="1"/>
  <c r="GZ18" i="1"/>
  <c r="GZ19" i="1"/>
  <c r="GZ20" i="1"/>
  <c r="GZ21" i="1"/>
  <c r="GZ22" i="1"/>
  <c r="GZ23" i="1"/>
  <c r="GZ24" i="1"/>
  <c r="GZ25" i="1"/>
  <c r="GZ26" i="1"/>
  <c r="GZ27" i="1"/>
  <c r="GZ28" i="1"/>
  <c r="GZ29" i="1"/>
  <c r="GZ30" i="1"/>
  <c r="GZ5" i="1"/>
  <c r="GW6" i="1"/>
  <c r="GW7" i="1"/>
  <c r="GW8" i="1"/>
  <c r="GW9" i="1"/>
  <c r="GW10" i="1"/>
  <c r="GW11" i="1"/>
  <c r="GW12" i="1"/>
  <c r="GW13" i="1"/>
  <c r="GW14" i="1"/>
  <c r="GW15" i="1"/>
  <c r="GW16" i="1"/>
  <c r="GW17" i="1"/>
  <c r="GW18" i="1"/>
  <c r="GW19" i="1"/>
  <c r="GW20" i="1"/>
  <c r="GW21" i="1"/>
  <c r="GW23" i="1"/>
  <c r="GW24" i="1"/>
  <c r="GW25" i="1"/>
  <c r="GW26" i="1"/>
  <c r="GW27" i="1"/>
  <c r="GW28" i="1"/>
  <c r="GW29" i="1"/>
  <c r="GW30" i="1"/>
  <c r="GW5" i="1"/>
  <c r="GT6" i="1"/>
  <c r="GT7" i="1"/>
  <c r="GT8" i="1"/>
  <c r="GT9" i="1"/>
  <c r="GT10" i="1"/>
  <c r="GT11" i="1"/>
  <c r="GT12" i="1"/>
  <c r="GT13" i="1"/>
  <c r="GT14" i="1"/>
  <c r="GT15" i="1"/>
  <c r="GT16" i="1"/>
  <c r="GT17" i="1"/>
  <c r="GT18" i="1"/>
  <c r="GT19" i="1"/>
  <c r="GT20" i="1"/>
  <c r="GT21" i="1"/>
  <c r="GT22" i="1"/>
  <c r="GT23" i="1"/>
  <c r="GT24" i="1"/>
  <c r="GT25" i="1"/>
  <c r="GT26" i="1"/>
  <c r="GT27" i="1"/>
  <c r="GT28" i="1"/>
  <c r="GT29" i="1"/>
  <c r="GT30" i="1"/>
  <c r="GT5" i="1"/>
  <c r="GQ7" i="1"/>
  <c r="GQ8" i="1"/>
  <c r="GQ9" i="1"/>
  <c r="GQ10" i="1"/>
  <c r="GQ12" i="1"/>
  <c r="GQ15" i="1"/>
  <c r="GQ16" i="1"/>
  <c r="GQ19" i="1"/>
  <c r="GQ20" i="1"/>
  <c r="GQ27" i="1"/>
  <c r="GQ28" i="1"/>
  <c r="GQ29" i="1"/>
  <c r="GN6" i="1"/>
  <c r="GN7" i="1"/>
  <c r="GN8" i="1"/>
  <c r="GN9" i="1"/>
  <c r="GN10" i="1"/>
  <c r="GN11" i="1"/>
  <c r="GN12" i="1"/>
  <c r="GN13" i="1"/>
  <c r="GN14" i="1"/>
  <c r="GN15" i="1"/>
  <c r="GN16" i="1"/>
  <c r="GN17" i="1"/>
  <c r="GN18" i="1"/>
  <c r="GN19" i="1"/>
  <c r="GN20" i="1"/>
  <c r="GN21" i="1"/>
  <c r="GN22" i="1"/>
  <c r="GN23" i="1"/>
  <c r="GN24" i="1"/>
  <c r="GN25" i="1"/>
  <c r="GN26" i="1"/>
  <c r="GN27" i="1"/>
  <c r="GN28" i="1"/>
  <c r="GN29" i="1"/>
  <c r="GN30" i="1"/>
  <c r="GN5" i="1"/>
  <c r="GK6" i="1"/>
  <c r="GK7" i="1"/>
  <c r="GK8" i="1"/>
  <c r="GK9" i="1"/>
  <c r="GK10" i="1"/>
  <c r="GK11" i="1"/>
  <c r="GK12" i="1"/>
  <c r="GK13" i="1"/>
  <c r="GK14" i="1"/>
  <c r="GK15" i="1"/>
  <c r="GK16" i="1"/>
  <c r="GK17" i="1"/>
  <c r="GK18" i="1"/>
  <c r="GK19" i="1"/>
  <c r="GK20" i="1"/>
  <c r="GK21" i="1"/>
  <c r="GK22" i="1"/>
  <c r="GK23" i="1"/>
  <c r="GK24" i="1"/>
  <c r="GK25" i="1"/>
  <c r="GK26" i="1"/>
  <c r="GK27" i="1"/>
  <c r="GK28" i="1"/>
  <c r="GK29" i="1"/>
  <c r="GK30" i="1"/>
  <c r="GK5" i="1"/>
  <c r="GH6" i="1"/>
  <c r="GH7" i="1"/>
  <c r="GH8" i="1"/>
  <c r="GH9" i="1"/>
  <c r="GH10" i="1"/>
  <c r="GH11" i="1"/>
  <c r="GH12" i="1"/>
  <c r="GH13" i="1"/>
  <c r="GH14" i="1"/>
  <c r="GH15" i="1"/>
  <c r="GH16" i="1"/>
  <c r="GH17" i="1"/>
  <c r="GH18" i="1"/>
  <c r="GH19" i="1"/>
  <c r="GH20" i="1"/>
  <c r="GH21" i="1"/>
  <c r="GH22" i="1"/>
  <c r="GH23" i="1"/>
  <c r="GH24" i="1"/>
  <c r="GH25" i="1"/>
  <c r="GH26" i="1"/>
  <c r="GH27" i="1"/>
  <c r="GH28" i="1"/>
  <c r="GH29" i="1"/>
  <c r="GH30" i="1"/>
  <c r="GH5" i="1"/>
  <c r="GE6" i="1"/>
  <c r="GE7" i="1"/>
  <c r="GE8" i="1"/>
  <c r="GE9" i="1"/>
  <c r="GE10" i="1"/>
  <c r="GE11" i="1"/>
  <c r="GE12" i="1"/>
  <c r="GE13" i="1"/>
  <c r="GE14" i="1"/>
  <c r="GE15" i="1"/>
  <c r="GE16" i="1"/>
  <c r="GE17" i="1"/>
  <c r="GE18" i="1"/>
  <c r="GE19" i="1"/>
  <c r="GE20" i="1"/>
  <c r="GE21" i="1"/>
  <c r="GE22" i="1"/>
  <c r="GE23" i="1"/>
  <c r="GE24" i="1"/>
  <c r="GE25" i="1"/>
  <c r="GE26" i="1"/>
  <c r="GE27" i="1"/>
  <c r="GE28" i="1"/>
  <c r="GE29" i="1"/>
  <c r="GE30" i="1"/>
  <c r="GE5" i="1"/>
  <c r="GB6" i="1"/>
  <c r="GB7" i="1"/>
  <c r="GB8" i="1"/>
  <c r="GB9" i="1"/>
  <c r="GB10" i="1"/>
  <c r="GB11" i="1"/>
  <c r="GB12" i="1"/>
  <c r="GB13" i="1"/>
  <c r="GB14" i="1"/>
  <c r="GB15" i="1"/>
  <c r="GB16" i="1"/>
  <c r="GB17" i="1"/>
  <c r="GB18" i="1"/>
  <c r="GB19" i="1"/>
  <c r="GB20" i="1"/>
  <c r="GB21" i="1"/>
  <c r="GB22" i="1"/>
  <c r="GB23" i="1"/>
  <c r="GB24" i="1"/>
  <c r="GB25" i="1"/>
  <c r="GB30" i="1"/>
  <c r="GB5" i="1"/>
  <c r="FY6" i="1"/>
  <c r="FY7" i="1"/>
  <c r="FY8" i="1"/>
  <c r="FY9" i="1"/>
  <c r="FY10" i="1"/>
  <c r="FY11" i="1"/>
  <c r="FY12" i="1"/>
  <c r="FY13" i="1"/>
  <c r="FY14" i="1"/>
  <c r="FY15" i="1"/>
  <c r="FY16" i="1"/>
  <c r="FY17" i="1"/>
  <c r="FY18" i="1"/>
  <c r="FY19" i="1"/>
  <c r="FY20" i="1"/>
  <c r="FY21" i="1"/>
  <c r="FY22" i="1"/>
  <c r="FY23" i="1"/>
  <c r="FY24" i="1"/>
  <c r="FY25" i="1"/>
  <c r="FY30" i="1"/>
  <c r="FY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5" i="1"/>
  <c r="S10" i="1"/>
  <c r="P6" i="1"/>
  <c r="P8" i="1"/>
  <c r="P9" i="1"/>
  <c r="P11" i="1"/>
  <c r="P12" i="1"/>
  <c r="P13" i="1"/>
  <c r="P14" i="1"/>
  <c r="P16" i="1"/>
  <c r="P18" i="1"/>
  <c r="P19" i="1"/>
  <c r="P20" i="1"/>
  <c r="P23" i="1"/>
  <c r="P24" i="1"/>
  <c r="P25" i="1"/>
  <c r="P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1" i="1"/>
  <c r="G22" i="1"/>
  <c r="G23" i="1"/>
  <c r="G24" i="1"/>
  <c r="G25" i="1"/>
  <c r="G5" i="1"/>
  <c r="D6" i="1"/>
  <c r="D7" i="1"/>
  <c r="D9" i="1"/>
  <c r="D10" i="1"/>
  <c r="D12" i="1"/>
  <c r="D14" i="1"/>
  <c r="D18" i="1"/>
  <c r="D21" i="1"/>
  <c r="D22" i="1"/>
  <c r="D25" i="1"/>
  <c r="D26" i="1"/>
  <c r="D27" i="1"/>
  <c r="D28" i="1"/>
  <c r="D29" i="1"/>
  <c r="D5" i="1"/>
  <c r="IT5" i="1"/>
  <c r="IT6" i="1"/>
  <c r="IT7" i="1"/>
  <c r="IT8" i="1"/>
  <c r="IT9" i="1"/>
  <c r="IT10" i="1"/>
  <c r="IT11" i="1"/>
  <c r="IT12" i="1"/>
  <c r="IT13" i="1"/>
  <c r="IT14" i="1"/>
  <c r="IT15" i="1"/>
  <c r="IT16" i="1"/>
  <c r="IT17" i="1"/>
  <c r="IT18" i="1"/>
  <c r="IT19" i="1"/>
  <c r="IT20" i="1"/>
  <c r="IT21" i="1"/>
  <c r="IT22" i="1"/>
  <c r="IT23" i="1"/>
  <c r="IT24" i="1"/>
  <c r="IT25" i="1"/>
  <c r="IT26" i="1"/>
  <c r="IT27" i="1"/>
  <c r="IT28" i="1"/>
  <c r="IT29" i="1"/>
  <c r="IT30" i="1"/>
  <c r="IV32" i="1"/>
  <c r="IT31" i="1" l="1"/>
  <c r="ES31" i="1"/>
  <c r="ES33" i="1" s="1"/>
  <c r="FV32" i="1"/>
  <c r="C31" i="1"/>
  <c r="E31" i="1"/>
  <c r="E33" i="1" s="1"/>
  <c r="F31" i="1"/>
  <c r="G31" i="1" s="1"/>
  <c r="K31" i="1"/>
  <c r="K33" i="1" s="1"/>
  <c r="L31" i="1"/>
  <c r="N31" i="1"/>
  <c r="N33" i="1" s="1"/>
  <c r="O31" i="1"/>
  <c r="P31" i="1" s="1"/>
  <c r="Q31" i="1"/>
  <c r="Q33" i="1" s="1"/>
  <c r="R31" i="1"/>
  <c r="T31" i="1"/>
  <c r="T33" i="1" s="1"/>
  <c r="U31" i="1"/>
  <c r="V31" i="1" s="1"/>
  <c r="W31" i="1"/>
  <c r="W33" i="1" s="1"/>
  <c r="X31" i="1"/>
  <c r="FU31" i="1" s="1"/>
  <c r="Z31" i="1"/>
  <c r="Z33" i="1" s="1"/>
  <c r="AB33" i="1" s="1"/>
  <c r="AA31" i="1"/>
  <c r="AC31" i="1"/>
  <c r="AE30" i="1" s="1"/>
  <c r="AD31" i="1"/>
  <c r="AD33" i="1" s="1"/>
  <c r="AF31" i="1"/>
  <c r="AG31" i="1"/>
  <c r="AI31" i="1"/>
  <c r="AI33" i="1" s="1"/>
  <c r="AJ31" i="1"/>
  <c r="AJ33" i="1" s="1"/>
  <c r="AL31" i="1"/>
  <c r="AL33" i="1" s="1"/>
  <c r="AM31" i="1"/>
  <c r="AO31" i="1"/>
  <c r="AO33" i="1" s="1"/>
  <c r="AP31" i="1"/>
  <c r="AR31" i="1"/>
  <c r="AR33" i="1" s="1"/>
  <c r="AS31" i="1"/>
  <c r="AS33" i="1" s="1"/>
  <c r="AU31" i="1"/>
  <c r="AU33" i="1" s="1"/>
  <c r="AV31" i="1"/>
  <c r="AX31" i="1"/>
  <c r="AY31" i="1"/>
  <c r="BA31" i="1"/>
  <c r="BB31" i="1"/>
  <c r="BD31" i="1"/>
  <c r="BE31" i="1"/>
  <c r="BF31" i="1" s="1"/>
  <c r="BG31" i="1"/>
  <c r="BG33" i="1" s="1"/>
  <c r="BH31" i="1"/>
  <c r="BJ31" i="1"/>
  <c r="BJ33" i="1" s="1"/>
  <c r="BK31" i="1"/>
  <c r="BM31" i="1"/>
  <c r="BM33" i="1" s="1"/>
  <c r="BN31" i="1"/>
  <c r="BP31" i="1"/>
  <c r="BQ31" i="1"/>
  <c r="BS31" i="1"/>
  <c r="BS33" i="1" s="1"/>
  <c r="BT31" i="1"/>
  <c r="BV31" i="1"/>
  <c r="BV33" i="1" s="1"/>
  <c r="BW31" i="1"/>
  <c r="BY31" i="1"/>
  <c r="BY33" i="1" s="1"/>
  <c r="BZ31" i="1"/>
  <c r="CB31" i="1"/>
  <c r="CB33" i="1" s="1"/>
  <c r="CC31" i="1"/>
  <c r="CE31" i="1"/>
  <c r="CE33" i="1" s="1"/>
  <c r="CF31" i="1"/>
  <c r="CH31" i="1"/>
  <c r="CI31" i="1"/>
  <c r="CK31" i="1"/>
  <c r="CK33" i="1" s="1"/>
  <c r="CL31" i="1"/>
  <c r="CN31" i="1"/>
  <c r="CO31" i="1"/>
  <c r="CQ31" i="1"/>
  <c r="CQ33" i="1" s="1"/>
  <c r="CR31" i="1"/>
  <c r="CT31" i="1"/>
  <c r="CT33" i="1" s="1"/>
  <c r="CU31" i="1"/>
  <c r="CW31" i="1"/>
  <c r="CW33" i="1" s="1"/>
  <c r="CX31" i="1"/>
  <c r="CZ31" i="1"/>
  <c r="CZ33" i="1" s="1"/>
  <c r="DA31" i="1"/>
  <c r="DC31" i="1"/>
  <c r="DC33" i="1" s="1"/>
  <c r="DD31" i="1"/>
  <c r="DF31" i="1"/>
  <c r="DF33" i="1" s="1"/>
  <c r="DG31" i="1"/>
  <c r="DI31" i="1"/>
  <c r="DJ31" i="1"/>
  <c r="DL31" i="1"/>
  <c r="DM31" i="1"/>
  <c r="DO31" i="1"/>
  <c r="DP31" i="1"/>
  <c r="DR31" i="1"/>
  <c r="DS31" i="1"/>
  <c r="DS33" i="1" s="1"/>
  <c r="DU31" i="1"/>
  <c r="DV31" i="1"/>
  <c r="DX31" i="1"/>
  <c r="DY31" i="1"/>
  <c r="DZ31" i="1" s="1"/>
  <c r="EA31" i="1"/>
  <c r="EB31" i="1"/>
  <c r="ED31" i="1"/>
  <c r="EE31" i="1"/>
  <c r="EG31" i="1"/>
  <c r="EH31" i="1"/>
  <c r="EJ31" i="1"/>
  <c r="EJ33" i="1" s="1"/>
  <c r="EK31" i="1"/>
  <c r="EL31" i="1" s="1"/>
  <c r="EM31" i="1"/>
  <c r="EM33" i="1" s="1"/>
  <c r="EN31" i="1"/>
  <c r="EP31" i="1"/>
  <c r="EQ31" i="1"/>
  <c r="ER31" i="1" s="1"/>
  <c r="ET31" i="1"/>
  <c r="EV31" i="1"/>
  <c r="EW31" i="1"/>
  <c r="EW33" i="1" s="1"/>
  <c r="EY31" i="1"/>
  <c r="EY33" i="1" s="1"/>
  <c r="EZ31" i="1"/>
  <c r="FB31" i="1"/>
  <c r="FC31" i="1"/>
  <c r="FE31" i="1"/>
  <c r="FE33" i="1" s="1"/>
  <c r="FF31" i="1"/>
  <c r="FG31" i="1" s="1"/>
  <c r="FH31" i="1"/>
  <c r="FI31" i="1"/>
  <c r="FJ31" i="1" s="1"/>
  <c r="FK31" i="1"/>
  <c r="FL31" i="1"/>
  <c r="FN31" i="1"/>
  <c r="FO31" i="1"/>
  <c r="FQ31" i="1"/>
  <c r="FQ33" i="1" s="1"/>
  <c r="FR31" i="1"/>
  <c r="FR33" i="1" s="1"/>
  <c r="FW31" i="1"/>
  <c r="FW33" i="1" s="1"/>
  <c r="FX31" i="1"/>
  <c r="FY31" i="1" s="1"/>
  <c r="FZ31" i="1"/>
  <c r="FZ33" i="1" s="1"/>
  <c r="GA31" i="1"/>
  <c r="GB31" i="1" s="1"/>
  <c r="GC31" i="1"/>
  <c r="GC33" i="1" s="1"/>
  <c r="GD31" i="1"/>
  <c r="GE31" i="1" s="1"/>
  <c r="GF31" i="1"/>
  <c r="GF33" i="1" s="1"/>
  <c r="GG31" i="1"/>
  <c r="GH31" i="1" s="1"/>
  <c r="GI31" i="1"/>
  <c r="GI33" i="1" s="1"/>
  <c r="GJ31" i="1"/>
  <c r="GK31" i="1" s="1"/>
  <c r="GL31" i="1"/>
  <c r="GL33" i="1" s="1"/>
  <c r="GM31" i="1"/>
  <c r="GN31" i="1" s="1"/>
  <c r="GO31" i="1"/>
  <c r="GO33" i="1" s="1"/>
  <c r="GP31" i="1"/>
  <c r="GQ31" i="1" s="1"/>
  <c r="GR31" i="1"/>
  <c r="GR33" i="1" s="1"/>
  <c r="GS31" i="1"/>
  <c r="GT31" i="1" s="1"/>
  <c r="GU31" i="1"/>
  <c r="GU33" i="1" s="1"/>
  <c r="GV31" i="1"/>
  <c r="GW31" i="1" s="1"/>
  <c r="GX31" i="1"/>
  <c r="GX33" i="1" s="1"/>
  <c r="GY31" i="1"/>
  <c r="GZ31" i="1" s="1"/>
  <c r="HA31" i="1"/>
  <c r="HA33" i="1" s="1"/>
  <c r="HB31" i="1"/>
  <c r="HC31" i="1" s="1"/>
  <c r="HD31" i="1"/>
  <c r="HD33" i="1" s="1"/>
  <c r="HE31" i="1"/>
  <c r="HF31" i="1" s="1"/>
  <c r="HG31" i="1"/>
  <c r="HG33" i="1" s="1"/>
  <c r="HH31" i="1"/>
  <c r="HJ31" i="1"/>
  <c r="HJ33" i="1" s="1"/>
  <c r="HK31" i="1"/>
  <c r="HL31" i="1" s="1"/>
  <c r="HM31" i="1"/>
  <c r="HM33" i="1" s="1"/>
  <c r="HN31" i="1"/>
  <c r="HO31" i="1" s="1"/>
  <c r="HP31" i="1"/>
  <c r="HP33" i="1" s="1"/>
  <c r="HQ31" i="1"/>
  <c r="HR31" i="1" s="1"/>
  <c r="HS31" i="1"/>
  <c r="HS33" i="1" s="1"/>
  <c r="HT31" i="1"/>
  <c r="HV31" i="1"/>
  <c r="HV33" i="1" s="1"/>
  <c r="HW31" i="1"/>
  <c r="HX31" i="1" s="1"/>
  <c r="HY31" i="1"/>
  <c r="HY33" i="1" s="1"/>
  <c r="HZ31" i="1"/>
  <c r="IB31" i="1"/>
  <c r="IB33" i="1" s="1"/>
  <c r="IC31" i="1"/>
  <c r="ID31" i="1" s="1"/>
  <c r="IH31" i="1"/>
  <c r="IH33" i="1" s="1"/>
  <c r="II31" i="1"/>
  <c r="IJ31" i="1" s="1"/>
  <c r="IK31" i="1"/>
  <c r="IK33" i="1" s="1"/>
  <c r="IL31" i="1"/>
  <c r="IM31" i="1" s="1"/>
  <c r="IN31" i="1"/>
  <c r="IN33" i="1" s="1"/>
  <c r="IO31" i="1"/>
  <c r="IQ31" i="1"/>
  <c r="IR31" i="1"/>
  <c r="B31" i="1"/>
  <c r="B33" i="1" s="1"/>
  <c r="IE6" i="1"/>
  <c r="IF6" i="1"/>
  <c r="IE7" i="1"/>
  <c r="IF7" i="1"/>
  <c r="IE8" i="1"/>
  <c r="IF8" i="1"/>
  <c r="IE9" i="1"/>
  <c r="IF9" i="1"/>
  <c r="IE10" i="1"/>
  <c r="IF10" i="1"/>
  <c r="IE11" i="1"/>
  <c r="IF11" i="1"/>
  <c r="IE12" i="1"/>
  <c r="IF12" i="1"/>
  <c r="IE13" i="1"/>
  <c r="IF13" i="1"/>
  <c r="IE14" i="1"/>
  <c r="IF14" i="1"/>
  <c r="IE15" i="1"/>
  <c r="IF15" i="1"/>
  <c r="IE16" i="1"/>
  <c r="IF16" i="1"/>
  <c r="IE17" i="1"/>
  <c r="IF17" i="1"/>
  <c r="IE18" i="1"/>
  <c r="IF18" i="1"/>
  <c r="IE19" i="1"/>
  <c r="IF19" i="1"/>
  <c r="IE20" i="1"/>
  <c r="IF20" i="1"/>
  <c r="IE21" i="1"/>
  <c r="IF21" i="1"/>
  <c r="IE22" i="1"/>
  <c r="IF22" i="1"/>
  <c r="IE23" i="1"/>
  <c r="IF23" i="1"/>
  <c r="IE24" i="1"/>
  <c r="IF24" i="1"/>
  <c r="IE25" i="1"/>
  <c r="IF25" i="1"/>
  <c r="IE26" i="1"/>
  <c r="IF26" i="1"/>
  <c r="IE27" i="1"/>
  <c r="IF27" i="1"/>
  <c r="IE28" i="1"/>
  <c r="IF28" i="1"/>
  <c r="IE29" i="1"/>
  <c r="IF29" i="1"/>
  <c r="IE30" i="1"/>
  <c r="IF30" i="1"/>
  <c r="IF5" i="1"/>
  <c r="IE5" i="1"/>
  <c r="FV22" i="1"/>
  <c r="FV23" i="1"/>
  <c r="FV24" i="1"/>
  <c r="FV25" i="1"/>
  <c r="FV26" i="1"/>
  <c r="FV27" i="1"/>
  <c r="FV28" i="1"/>
  <c r="FV29" i="1"/>
  <c r="FV30" i="1"/>
  <c r="U33" i="1"/>
  <c r="BD33" i="1"/>
  <c r="CH33" i="1"/>
  <c r="EH33" i="1"/>
  <c r="EP33" i="1"/>
  <c r="IU30" i="1"/>
  <c r="IV30" i="1" s="1"/>
  <c r="I30" i="1"/>
  <c r="H30" i="1"/>
  <c r="IU29" i="1"/>
  <c r="IV29" i="1" s="1"/>
  <c r="I29" i="1"/>
  <c r="H29" i="1"/>
  <c r="IU28" i="1"/>
  <c r="IV28" i="1" s="1"/>
  <c r="I28" i="1"/>
  <c r="H28" i="1"/>
  <c r="IU27" i="1"/>
  <c r="IV27" i="1" s="1"/>
  <c r="I27" i="1"/>
  <c r="H27" i="1"/>
  <c r="IU26" i="1"/>
  <c r="I26" i="1"/>
  <c r="H26" i="1"/>
  <c r="IU25" i="1"/>
  <c r="IV25" i="1" s="1"/>
  <c r="I25" i="1"/>
  <c r="H25" i="1"/>
  <c r="IU24" i="1"/>
  <c r="I24" i="1"/>
  <c r="H24" i="1"/>
  <c r="IU23" i="1"/>
  <c r="IV23" i="1" s="1"/>
  <c r="I23" i="1"/>
  <c r="H23" i="1"/>
  <c r="IU22" i="1"/>
  <c r="I22" i="1"/>
  <c r="H22" i="1"/>
  <c r="IU21" i="1"/>
  <c r="I21" i="1"/>
  <c r="H21" i="1"/>
  <c r="IU20" i="1"/>
  <c r="I20" i="1"/>
  <c r="H20" i="1"/>
  <c r="IU19" i="1"/>
  <c r="IV19" i="1" s="1"/>
  <c r="I19" i="1"/>
  <c r="H19" i="1"/>
  <c r="IU18" i="1"/>
  <c r="IV18" i="1" s="1"/>
  <c r="I18" i="1"/>
  <c r="H18" i="1"/>
  <c r="IU17" i="1"/>
  <c r="IV17" i="1" s="1"/>
  <c r="I17" i="1"/>
  <c r="H17" i="1"/>
  <c r="IU16" i="1"/>
  <c r="I16" i="1"/>
  <c r="H16" i="1"/>
  <c r="IU15" i="1"/>
  <c r="IV15" i="1" s="1"/>
  <c r="I15" i="1"/>
  <c r="H15" i="1"/>
  <c r="IU14" i="1"/>
  <c r="I14" i="1"/>
  <c r="H14" i="1"/>
  <c r="IU13" i="1"/>
  <c r="IV13" i="1" s="1"/>
  <c r="I13" i="1"/>
  <c r="H13" i="1"/>
  <c r="IU12" i="1"/>
  <c r="I12" i="1"/>
  <c r="H12" i="1"/>
  <c r="IU11" i="1"/>
  <c r="IV11" i="1" s="1"/>
  <c r="I11" i="1"/>
  <c r="H11" i="1"/>
  <c r="IU10" i="1"/>
  <c r="IV10" i="1" s="1"/>
  <c r="I10" i="1"/>
  <c r="H10" i="1"/>
  <c r="IU9" i="1"/>
  <c r="IV9" i="1" s="1"/>
  <c r="I9" i="1"/>
  <c r="H9" i="1"/>
  <c r="IU8" i="1"/>
  <c r="IV8" i="1" s="1"/>
  <c r="I8" i="1"/>
  <c r="H8" i="1"/>
  <c r="IU7" i="1"/>
  <c r="I7" i="1"/>
  <c r="H7" i="1"/>
  <c r="IU6" i="1"/>
  <c r="IV6" i="1" s="1"/>
  <c r="I6" i="1"/>
  <c r="H6" i="1"/>
  <c r="IU5" i="1"/>
  <c r="I5" i="1"/>
  <c r="H5" i="1"/>
  <c r="V33" i="1" l="1"/>
  <c r="IA31" i="1"/>
  <c r="HU31" i="1"/>
  <c r="J8" i="1"/>
  <c r="J12" i="1"/>
  <c r="J16" i="1"/>
  <c r="J24" i="1"/>
  <c r="J28" i="1"/>
  <c r="FV21" i="1"/>
  <c r="FV19" i="1"/>
  <c r="FV17" i="1"/>
  <c r="FV15" i="1"/>
  <c r="FV13" i="1"/>
  <c r="FV11" i="1"/>
  <c r="FV9" i="1"/>
  <c r="FV7" i="1"/>
  <c r="IG29" i="1"/>
  <c r="IG27" i="1"/>
  <c r="IG25" i="1"/>
  <c r="IG23" i="1"/>
  <c r="IG21" i="1"/>
  <c r="IG19" i="1"/>
  <c r="IG17" i="1"/>
  <c r="IG15" i="1"/>
  <c r="IG13" i="1"/>
  <c r="IG11" i="1"/>
  <c r="IG9" i="1"/>
  <c r="IG7" i="1"/>
  <c r="HH33" i="1"/>
  <c r="HI33" i="1" s="1"/>
  <c r="HI31" i="1"/>
  <c r="FC33" i="1"/>
  <c r="FD31" i="1"/>
  <c r="J11" i="1"/>
  <c r="J23" i="1"/>
  <c r="J27" i="1"/>
  <c r="J6" i="1"/>
  <c r="J22" i="1"/>
  <c r="J26" i="1"/>
  <c r="IG5" i="1"/>
  <c r="FL33" i="1"/>
  <c r="FM31" i="1"/>
  <c r="EZ33" i="1"/>
  <c r="FA33" i="1" s="1"/>
  <c r="FA31" i="1"/>
  <c r="FO33" i="1"/>
  <c r="FP31" i="1"/>
  <c r="ET33" i="1"/>
  <c r="EU33" i="1" s="1"/>
  <c r="EU31" i="1"/>
  <c r="J7" i="1"/>
  <c r="J15" i="1"/>
  <c r="EE33" i="1"/>
  <c r="EF31" i="1"/>
  <c r="J10" i="1"/>
  <c r="J14" i="1"/>
  <c r="J18" i="1"/>
  <c r="J5" i="1"/>
  <c r="J9" i="1"/>
  <c r="J13" i="1"/>
  <c r="J17" i="1"/>
  <c r="J21" i="1"/>
  <c r="J25" i="1"/>
  <c r="J29" i="1"/>
  <c r="FV5" i="1"/>
  <c r="FV20" i="1"/>
  <c r="FV18" i="1"/>
  <c r="FV16" i="1"/>
  <c r="FV14" i="1"/>
  <c r="FV12" i="1"/>
  <c r="FV10" i="1"/>
  <c r="FV8" i="1"/>
  <c r="FV6" i="1"/>
  <c r="IG30" i="1"/>
  <c r="IG28" i="1"/>
  <c r="IG26" i="1"/>
  <c r="IG24" i="1"/>
  <c r="IG22" i="1"/>
  <c r="IG20" i="1"/>
  <c r="IG18" i="1"/>
  <c r="IG16" i="1"/>
  <c r="IG14" i="1"/>
  <c r="IG12" i="1"/>
  <c r="IG10" i="1"/>
  <c r="IG8" i="1"/>
  <c r="IG6" i="1"/>
  <c r="EO31" i="1"/>
  <c r="EI31" i="1"/>
  <c r="EB33" i="1"/>
  <c r="EC31" i="1"/>
  <c r="DV33" i="1"/>
  <c r="DW31" i="1"/>
  <c r="BC31" i="1"/>
  <c r="Y31" i="1"/>
  <c r="S31" i="1"/>
  <c r="M31" i="1"/>
  <c r="C33" i="1"/>
  <c r="D33" i="1" s="1"/>
  <c r="D31" i="1"/>
  <c r="I31" i="1"/>
  <c r="H31" i="1"/>
  <c r="IU31" i="1"/>
  <c r="IV31" i="1" s="1"/>
  <c r="IF31" i="1"/>
  <c r="IE31" i="1"/>
  <c r="IE33" i="1" s="1"/>
  <c r="FT33" i="1"/>
  <c r="FI33" i="1"/>
  <c r="FF33" i="1"/>
  <c r="FG33" i="1" s="1"/>
  <c r="IX28" i="1"/>
  <c r="DY33" i="1"/>
  <c r="DP33" i="1"/>
  <c r="DM33" i="1"/>
  <c r="IX8" i="1"/>
  <c r="DJ33" i="1"/>
  <c r="IX6" i="1"/>
  <c r="IX24" i="1"/>
  <c r="IY24" i="1" s="1"/>
  <c r="CN33" i="1"/>
  <c r="IW30" i="1"/>
  <c r="IW32" i="1"/>
  <c r="IY32" i="1" s="1"/>
  <c r="IW13" i="1"/>
  <c r="IW27" i="1"/>
  <c r="IW14" i="1"/>
  <c r="L33" i="1"/>
  <c r="M33" i="1" s="1"/>
  <c r="IW22" i="1"/>
  <c r="IW23" i="1"/>
  <c r="IW24" i="1"/>
  <c r="IW21" i="1"/>
  <c r="IX30" i="1"/>
  <c r="IY30" i="1" s="1"/>
  <c r="IX18" i="1"/>
  <c r="IX19" i="1"/>
  <c r="IX20" i="1"/>
  <c r="BA33" i="1"/>
  <c r="IW6" i="1"/>
  <c r="IX13" i="1"/>
  <c r="IX21" i="1"/>
  <c r="IY21" i="1" s="1"/>
  <c r="IX22" i="1"/>
  <c r="IY22" i="1" s="1"/>
  <c r="IW12" i="1"/>
  <c r="IX14" i="1"/>
  <c r="IY14" i="1" s="1"/>
  <c r="IW16" i="1"/>
  <c r="IW17" i="1"/>
  <c r="IX23" i="1"/>
  <c r="IY23" i="1" s="1"/>
  <c r="IW25" i="1"/>
  <c r="IW28" i="1"/>
  <c r="IW29" i="1"/>
  <c r="IX12" i="1"/>
  <c r="IY12" i="1" s="1"/>
  <c r="IW8" i="1"/>
  <c r="IW9" i="1"/>
  <c r="IW10" i="1"/>
  <c r="IX16" i="1"/>
  <c r="IX17" i="1"/>
  <c r="IW19" i="1"/>
  <c r="IW20" i="1"/>
  <c r="IX25" i="1"/>
  <c r="IW26" i="1"/>
  <c r="IX29" i="1"/>
  <c r="IX9" i="1"/>
  <c r="IY9" i="1" s="1"/>
  <c r="IX10" i="1"/>
  <c r="AX33" i="1"/>
  <c r="IW5" i="1"/>
  <c r="IX5" i="1"/>
  <c r="IY5" i="1" s="1"/>
  <c r="IX26" i="1"/>
  <c r="FK33" i="1"/>
  <c r="BP33" i="1"/>
  <c r="IW18" i="1"/>
  <c r="H33" i="1"/>
  <c r="R33" i="1"/>
  <c r="S33" i="1" s="1"/>
  <c r="AC33" i="1"/>
  <c r="IX27" i="1"/>
  <c r="GD33" i="1"/>
  <c r="GE33" i="1" s="1"/>
  <c r="GV33" i="1"/>
  <c r="GW33" i="1" s="1"/>
  <c r="HT33" i="1"/>
  <c r="HU33" i="1" s="1"/>
  <c r="AP33" i="1"/>
  <c r="AV33" i="1"/>
  <c r="BB33" i="1"/>
  <c r="BE33" i="1"/>
  <c r="BF33" i="1" s="1"/>
  <c r="BK33" i="1"/>
  <c r="BW33" i="1"/>
  <c r="CC33" i="1"/>
  <c r="CI33" i="1"/>
  <c r="CR33" i="1"/>
  <c r="CX33" i="1"/>
  <c r="DI33" i="1"/>
  <c r="DL33" i="1"/>
  <c r="DO33" i="1"/>
  <c r="DR33" i="1"/>
  <c r="DX33" i="1"/>
  <c r="EA33" i="1"/>
  <c r="ED33" i="1"/>
  <c r="EV33" i="1"/>
  <c r="EX33" i="1" s="1"/>
  <c r="GA33" i="1"/>
  <c r="GB33" i="1" s="1"/>
  <c r="GG33" i="1"/>
  <c r="GH33" i="1" s="1"/>
  <c r="GM33" i="1"/>
  <c r="GN33" i="1" s="1"/>
  <c r="GS33" i="1"/>
  <c r="GT33" i="1" s="1"/>
  <c r="GY33" i="1"/>
  <c r="GZ33" i="1" s="1"/>
  <c r="HE33" i="1"/>
  <c r="HF33" i="1" s="1"/>
  <c r="HK33" i="1"/>
  <c r="HL33" i="1" s="1"/>
  <c r="HQ33" i="1"/>
  <c r="HR33" i="1" s="1"/>
  <c r="F33" i="1"/>
  <c r="O33" i="1"/>
  <c r="P33" i="1" s="1"/>
  <c r="X33" i="1"/>
  <c r="Y33" i="1" s="1"/>
  <c r="AF33" i="1"/>
  <c r="AM33" i="1"/>
  <c r="AY33" i="1"/>
  <c r="BH33" i="1"/>
  <c r="BN33" i="1"/>
  <c r="BQ33" i="1"/>
  <c r="BT33" i="1"/>
  <c r="BZ33" i="1"/>
  <c r="CF33" i="1"/>
  <c r="CL33" i="1"/>
  <c r="CO33" i="1"/>
  <c r="CU33" i="1"/>
  <c r="DA33" i="1"/>
  <c r="DD33" i="1"/>
  <c r="DU33" i="1"/>
  <c r="EG33" i="1"/>
  <c r="EI33" i="1" s="1"/>
  <c r="EK33" i="1"/>
  <c r="EL33" i="1" s="1"/>
  <c r="EQ33" i="1"/>
  <c r="ER33" i="1" s="1"/>
  <c r="FB33" i="1"/>
  <c r="FH33" i="1"/>
  <c r="FN33" i="1"/>
  <c r="FX33" i="1"/>
  <c r="FY33" i="1" s="1"/>
  <c r="GJ33" i="1"/>
  <c r="GK33" i="1" s="1"/>
  <c r="GP33" i="1"/>
  <c r="GQ33" i="1" s="1"/>
  <c r="HB33" i="1"/>
  <c r="HC33" i="1" s="1"/>
  <c r="HN33" i="1"/>
  <c r="HO33" i="1" s="1"/>
  <c r="HZ33" i="1"/>
  <c r="IA33" i="1" s="1"/>
  <c r="IL33" i="1"/>
  <c r="IM33" i="1" s="1"/>
  <c r="HW33" i="1"/>
  <c r="HX33" i="1" s="1"/>
  <c r="IC33" i="1"/>
  <c r="ID33" i="1" s="1"/>
  <c r="II33" i="1"/>
  <c r="IJ33" i="1" s="1"/>
  <c r="IQ33" i="1"/>
  <c r="IT33" i="1" s="1"/>
  <c r="FP33" i="1" l="1"/>
  <c r="IY26" i="1"/>
  <c r="IY10" i="1"/>
  <c r="IY25" i="1"/>
  <c r="IY16" i="1"/>
  <c r="IY18" i="1"/>
  <c r="IY8" i="1"/>
  <c r="IY28" i="1"/>
  <c r="IY27" i="1"/>
  <c r="IF33" i="1"/>
  <c r="IG33" i="1" s="1"/>
  <c r="IG31" i="1"/>
  <c r="J31" i="1"/>
  <c r="DW33" i="1"/>
  <c r="I33" i="1"/>
  <c r="J33" i="1" s="1"/>
  <c r="G33" i="1"/>
  <c r="IY29" i="1"/>
  <c r="IY20" i="1"/>
  <c r="IY6" i="1"/>
  <c r="FJ33" i="1"/>
  <c r="FU33" i="1"/>
  <c r="FV31" i="1"/>
  <c r="FD33" i="1"/>
  <c r="BC33" i="1"/>
  <c r="IY17" i="1"/>
  <c r="IY13" i="1"/>
  <c r="IY19" i="1"/>
  <c r="DZ33" i="1"/>
  <c r="FV33" i="1"/>
  <c r="EC33" i="1"/>
  <c r="EF33" i="1"/>
  <c r="FM33" i="1"/>
  <c r="IU33" i="1"/>
  <c r="IV33" i="1" s="1"/>
  <c r="IW15" i="1"/>
  <c r="IW7" i="1"/>
  <c r="IX11" i="1"/>
  <c r="IX7" i="1"/>
  <c r="IX15" i="1"/>
  <c r="IY15" i="1" s="1"/>
  <c r="IW11" i="1"/>
  <c r="IW33" i="1"/>
  <c r="EN33" i="1"/>
  <c r="EO33" i="1" s="1"/>
  <c r="IY7" i="1" l="1"/>
  <c r="IY11" i="1"/>
  <c r="IX31" i="1"/>
  <c r="IW31" i="1"/>
  <c r="IX33" i="1"/>
  <c r="IY33" i="1" s="1"/>
  <c r="IY31" i="1" l="1"/>
</calcChain>
</file>

<file path=xl/sharedStrings.xml><?xml version="1.0" encoding="utf-8"?>
<sst xmlns="http://schemas.openxmlformats.org/spreadsheetml/2006/main" count="376" uniqueCount="120">
  <si>
    <t>Наименование муниципальных районов (городских округов)</t>
  </si>
  <si>
    <t xml:space="preserve">Дотации на выравнивание бюджетной обеспеченности муниципальных районов (городских округов) </t>
  </si>
  <si>
    <t>Дотации на поддержку мер по обеспечению сбалансированности бюджетов</t>
  </si>
  <si>
    <t xml:space="preserve">Иные межбюджетные трансферты на проведение оценки эффективности деятельности органов местного самоуправления </t>
  </si>
  <si>
    <t>ИТОГО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</si>
  <si>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</si>
  <si>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</si>
  <si>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</si>
  <si>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</si>
  <si>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</si>
  <si>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</si>
  <si>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</si>
  <si>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</si>
  <si>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</si>
  <si>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</si>
  <si>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</si>
  <si>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</si>
  <si>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</si>
  <si>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</si>
  <si>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</si>
  <si>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</si>
  <si>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</si>
  <si>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</si>
  <si>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</si>
  <si>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</si>
  <si>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</si>
  <si>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</si>
  <si>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</si>
  <si>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</si>
  <si>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Шумерля</t>
  </si>
  <si>
    <t>г. Чебоксары</t>
  </si>
  <si>
    <t>Нераспределенная сумма</t>
  </si>
  <si>
    <t>Плановые назначения</t>
  </si>
  <si>
    <t>Перечислено</t>
  </si>
  <si>
    <t>Субсидии - всего</t>
  </si>
  <si>
    <t>Дотации - всего</t>
  </si>
  <si>
    <t>(тыс.рублей)</t>
  </si>
  <si>
    <t>Субвенции - всего</t>
  </si>
  <si>
    <t>Иные межбюджетные трансферты - всего</t>
  </si>
  <si>
    <t>Сведения о предоставленных из республиканского бюджета Чувашской Республики межбюджетных трансфертах бюджетам муниципальных образований за 1 квартал 2017 года</t>
  </si>
  <si>
    <t xml:space="preserve">Субсидии на 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
</t>
  </si>
  <si>
    <t>Субсидии на реализацию проектов комплексного обустройства площадок под компактную жилищную застройку в сельской местности</t>
  </si>
  <si>
    <t xml:space="preserve">Субсидии на капитальный ремонт и ремонт автомобильных дорог общего пользования местного значения в границах городских округов
</t>
  </si>
  <si>
    <t xml:space="preserve"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
</t>
  </si>
  <si>
    <t xml:space="preserve">Субсидии на строительство и реконструкцию автомобильных дорог в городских округах
</t>
  </si>
  <si>
    <t>Субсидии на реализацию мероприятий приоритетного проекта "Безопасные и качественные дороги"</t>
  </si>
  <si>
    <t>Субсидии на реализацию  проектов развития общественной инфраструктуры, основанных на местных инициативах</t>
  </si>
  <si>
    <t>Субсидии на реализацию проектов комплексного обустройства площадок под компактную жилищную застройку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</t>
  </si>
  <si>
    <t>Субсидии на реконструкцию канализационных очистных сооружений производительностью 15000 куб.м/сут в г.Канаше Чувашской Республики</t>
  </si>
  <si>
    <t>Субсидии на строительство автомобильной дороги ул.Машиностроителей - автодорога "Аниш" в г.Канаш Чувашской Республики</t>
  </si>
  <si>
    <t>Субсидии на строительство инженерной инфраструктуры индустриального (промышленного) парка в г.Канаше Чувашской Республики</t>
  </si>
  <si>
    <t>Субсидии на строительство автодорог 1-ого пускового комплекса 1-й очереди строительства жилого района "Новый город" г.Чебоксары</t>
  </si>
  <si>
    <t>Субсидии на строительство транспортной инфраструктуры этноэкологического комплекса "Амазония" г. Чебоксары в рамках реализации мероприятий федеральной целевой программы "Развитие внутреннего и въездного туризма в Российской Федерации (2011 - 2018 годы)"</t>
  </si>
  <si>
    <t>Субсидии на осуществление капитального ремонта гидротехнических сооружений, находящихся в собственности Чувашской Республики, муниципальной собственности, и бесхозяйных гидротехнических сооружений</t>
  </si>
  <si>
    <t xml:space="preserve">Субсидии на строительство здания сельского дома культуры в с. Шоркистры Урмарского района
</t>
  </si>
  <si>
    <t>Субсидии на строительство сельского дома культуры в д. Долгий Остров Батыревского района</t>
  </si>
  <si>
    <t>Субсидии на строительство сельского дома культуры в с. Чутеево Янтиковского района</t>
  </si>
  <si>
    <t>Субсидии на реконструкцию здания мастерской школы под сельский дом культуры в с. Малые Кибечи Канашского района</t>
  </si>
  <si>
    <t>Субсидии на строительство дома культуры в д.Шоля Красночетайского района</t>
  </si>
  <si>
    <t>Субсидии на реконструкию тренировочоного футбольного поля в с.Батырево Батыревского раона Чувашской Республики</t>
  </si>
  <si>
    <t>Субсидии на строительство здания планетария в Парке имени космонавта А.Г.Николаева в г.Чебоксары</t>
  </si>
  <si>
    <t>Субсидии на реконструкцию Московской набережной г. Чебоксары 2-ой этап в рамках реализации мероприятий федеральной целевой программы "Развитие внутреннего и въездного туризма в Российской Федерации (2011 - 2018 годы)"</t>
  </si>
  <si>
    <t>Субсидии на строительство автомобильной дороги в составе проекта "Комплексная компактная застройка и благоустройство жилой группы в южной части д.Яндово Синьяльского сельского поселения Чебоксарского района Чувашской Республики"</t>
  </si>
  <si>
    <t xml:space="preserve">Субсидии на поощрение победителей экономического соревнования в сельском хозяйстве между муниципальными районами Чувашской Республики
</t>
  </si>
  <si>
    <t xml:space="preserve">Субсидии на реализацию проектов местных инициатив граждан, проживающих в сельской местности </t>
  </si>
  <si>
    <t>Субсидии на поддержка государственных программ субъектов Российской Федерации и муниципальных программ формирования современной городской среды</t>
  </si>
  <si>
    <t>Субсидии на поддержка обустройства мест массового отдыха населения (городских парков)</t>
  </si>
  <si>
    <t xml:space="preserve">Субсидии на обеспечение мероприятий по переселению граждан из аварийного жилищного фонда </t>
  </si>
  <si>
    <t>Субсидии на поддержку муниципальных программ развития малого и среднего предпринимательства в монопрофильных муниципальных образованиях в рамках государственной поддержки малого и среднего предпринимательства, включая крестьянские (фермерские) хозяйства, а также реализации мероприятий по поддержке молодежного предпринимательства</t>
  </si>
  <si>
    <t>Субсидии на рекультивацию санкционированной свалки твердых коммунальных отходов г.Чебоксары</t>
  </si>
  <si>
    <t>Субсидии на укрепление материально-технической базы и оснащение оборудованием детских школ искусств в рамках поддержки отрасли культуры</t>
  </si>
  <si>
    <t>Субсидии на подключение общедоступных библиотек к сети "Интернет" и развитие системы библиотечного дела с учетом задачи расширения информационных технологий и оцифровки в рамках поддержки отрасли культуры</t>
  </si>
  <si>
    <t>Субсидии на выплату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</si>
  <si>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Субсидии на строительство детского сада в мкр. Восточный г. Канаша Чувашской Республики в рамках реализации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</si>
  <si>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Субсидии на строительство пристроев с санитарно-техническими помещениями к зданиям муниципальных общеобразовательных организаций</t>
  </si>
  <si>
    <t xml:space="preserve">Субвенции на финансовое обеспечение  передаваемых государственных полномочий Чувашской Республики по расчёту и предоставлению дотаций на выравнивание бюджетной обеспеченности поселений </t>
  </si>
  <si>
    <t>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</t>
  </si>
  <si>
    <t>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(налогового) потенциала территорий</t>
  </si>
  <si>
    <t>% исполнения</t>
  </si>
  <si>
    <t>Субсидии на строительство средней общеобразовательной школы  в мкр."Волжский-3" г.Чебоксары</t>
  </si>
  <si>
    <t>Субсидии на реконструкцию тренировочной площадки на стадионе МБОУ ДОД "Детско-юношеская спортивная школа "Спартак", г.Чебоксары, ул.Гагарина, д. 40, в рамках реализации мероприятий по подготовке и проведению чемпионата мира по футболу в 2018 году в Российской Федерации</t>
  </si>
  <si>
    <t>Субсидии на реконструкцию существующего здания МБОУ "Гимназия №1" в г.Мариинский Посад по ул.Июльская, д.25</t>
  </si>
  <si>
    <t>Субсидии на строительство средней общеобразовательной школы на 1000 ученических мест в микрорайоне "Южный" г. Цивильск Чувашской Республики</t>
  </si>
  <si>
    <t>Субсидии на строительство стадиона-площадки в с. Порецкое, пер.Школьный</t>
  </si>
  <si>
    <t>Субсидии на строительство дошкольного образовательного учреждения по ул.Р.Люксембург г.Чебоксары Чувашской Республики в рамках реализации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</si>
  <si>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Субсидии на реализацию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 за счет иных межбюджетных трансфертов, предоставляемых из федерального бюджета (строительство и реконструкция Московского моста до 6 полос)</t>
  </si>
  <si>
    <t>Субсидии бюджетам муниципальных районовт и бюджетам городских округов на софинансирование расходов бюджетов муниципальных районов и бюджетов городских округов на предоставление социальных выплат на приобретение строительство) жилья молодым семьям, являющимся участниками подпрограммы "Обеспечение жильем молодых семей" федеральной целевой программы "Жилище" на 2015 - 2020 годы</t>
  </si>
  <si>
    <t xml:space="preserve">Cубсидии местным бюджетам на софинансирование расходов бюджетов муниципальных образований по осуществлению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
</t>
  </si>
  <si>
    <t>Субсидии на софинансирование расходов бюджетов муниципальных образований по осуществлению дорожной деятельности, кроме деятельности по строительству, в отношении автомобильных дорог местного значения в границах населенных пунктов поселения</t>
  </si>
  <si>
    <t xml:space="preserve">Субвенции  бюджетам муниципальных районов и бюджетам городских округов для осуществления государственных полномочий Чувашской Республики по обеспечению проведения ремонта жилых помещений,
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
в возрасте от 14 до 23 лет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</si>
  <si>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
</t>
  </si>
  <si>
    <t xml:space="preserve">Субвенций бюджетам муниципальных районов
и бюджетам городских округов для осуществления государственных полномочий Чувашской Республики по созданию
комиссий по делам несовершеннолетних и защите их прав и организации деятельности таких комиссий
</t>
  </si>
  <si>
    <t xml:space="preserve">Субвенций бюджетам муниципальных районов и бюджетам городских округов для осуществления делегированных государственных полномочий
Российской Федерации на государственную регистрацию актов гражданского состояния
</t>
  </si>
  <si>
    <t xml:space="preserve">Субвенций бюджетам муниципальных районов для осуществления государственных полномочий Чувашской Республики по расчету и предоставлению субвенций
бюджетам поселений, органы местного самоуправления которых осуществляют полномочия по первичному воинскому учету граждан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</si>
  <si>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обеспечению благоустроенными жилыми помещениями
специализированного жилищного фонда по договорам найма специализированных жилых помещений детей-сирот и детей, оставшихся без попечения родителей, лиц из числа детей-сирот и детей, оставшихся без попечения родителей
</t>
  </si>
  <si>
    <t xml:space="preserve">Субвенций бюджетам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
на строительство (приобретение) жилых помещений,
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а также бюджетам муниципальных районов - по расчету и предоставлению субвенций бюджетам поселений для осуществления указанных государственных полномочий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</si>
  <si>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
</t>
  </si>
  <si>
    <t xml:space="preserve">  Субвенций бюджетам муниципальных районов и бюджетам городских округов для осуществления государственных полномочий Чувашской Республики по организации и осуществлению деятельности по опеке
и попечительству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</si>
  <si>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финансовому обеспечению государственных гарантий
реализации прав на получение общедоступного и бесплатного дошкольного образования в муниципальных дошкольных
образовательных организациях
</t>
  </si>
  <si>
    <t xml:space="preserve">Субвенций бюджетам муниципальных районови бюджетам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
общеобразовательных организациях
</t>
  </si>
  <si>
    <t xml:space="preserve">Иные межбюджетные трансферты бюджетам муниципальных районов и бюджетам городских округов на выплату социальных пособий учащимся общеобразовательных организаций, расположенных на территории Чувашской Республики, нуждающимся в приобретении проездных билетов для проезда между пунктами проживания
и обучения на транспорте городского и пригородного сообщения
на территории Чувашской Республики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</si>
  <si>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в сфере трудовых отношений </t>
  </si>
  <si>
    <t xml:space="preserve">Субвенций бюджетам муниципальных районов и бюджетам городских округов на осуществление государственных полномочий Чувашской Республики по организации проведения на территории поселений и городских округов мероприятий по отлову и содержанию безнадзорных животных, а также по расчету и предоставлению указанных субвенций бюджетам поселений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</si>
  <si>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назначению и выплате единовременного денежного пособия
гражданам, усыновившим (удочерившим) ребенка (детей) на территории Чувашской Республики
</t>
  </si>
  <si>
    <t xml:space="preserve">Субсидии бюджетам муниципальных районов на софинансирование мероприятий по улучшению жилищных условий граждан, проживающих и работающих в сельской местности, в том числе молодых семей и молодых специалистов, в рамках федеральной
целевой программы "Устойчивое развитие сельских территорий на 2014 - 2017 годы и на период до 2020 года"
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</si>
  <si>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организаций, имеющих износ 50 процентов и выше)
</t>
  </si>
  <si>
    <t xml:space="preserve">Субвенций бюджетам городских округов
на осуществление полномочий Российской Федерации по обеспечению жильем граждан, уволенных с военной службы (службы), и приравненных к ним лиц в соответствии
с федеральной целевой программой "Жилище"
на 2015 - 2020 годы
</t>
  </si>
  <si>
    <t xml:space="preserve">Субсидии бюджетам муниципальных районов
и бюджетам городских округов на поддержку
отрасли культуры (в части комплектования книжных фондов библиотек муниципальных образований)
</t>
  </si>
  <si>
    <t xml:space="preserve">Субсидии бюджетам муниципальных районов на укрепление материально-технической базы муниципальных образовательных организаций (в части устройства отапливаемых санитарно-технических помещений)
</t>
  </si>
  <si>
    <t xml:space="preserve">Субсидии бюджетам муниципальных районов и бюджетам городских округов на обеспечение развития и укрепления материально-технической базы муниципальных домов культуры
</t>
  </si>
  <si>
    <t xml:space="preserve">Субсидии бюджетам муниципальных районов и бюджетам городских округов на осуществление мероприятий
государственной программы Российской Федерации "Доступная среда" на 2011 - 2020 годы (в части мероприятий по созданию в образовательных организациях условий
для инклюзивного образования детей-инвалидов)
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</si>
  <si>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мероприятий по созданию в образовательных организациях условий для инклюзивного образования детей-инвалидов)
</t>
  </si>
  <si>
    <t xml:space="preserve">Субсидии бюджетам городских округов на осуществление мероприятий государственной программы Российской Федерации "Доступная среда" на 2011 - 2020 годы (в части мероприятий по поддержке учреждений спортивной направленности по адаптивной физической культуре и спорту)
</t>
  </si>
  <si>
    <t xml:space="preserve">Субсидии бюджетам муниципальных районов на создание в общеобразовательных организациях, расположенных в сельской местности, условий для занятий
физической культурой и спортом
</t>
  </si>
  <si>
    <t xml:space="preserve">Субсидии бюджетам муниципальных районов на укрепление материально-технической базы муниципальных образовательных организаций (в части мероприятий по созданию в общеобразовательных организациях,
расположенных в сельской местности, условий для занятий физической культурой и спортом)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</si>
  <si>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а также гражданам, проработавшим не менее 10 лет на указанных должностях в этих организациях, расположенных в сельских населенных пунктах, рабочих поселках (поселках городского типа), вышедшим на пенсию в период работы в этих организациях, у которых  право на указанную меру социальной поддержки  возникло по состоянию на 31 января 2016 года, за исключением вопросов, решение которых отнесено к ведению Российской Федерации </t>
  </si>
  <si>
    <t xml:space="preserve">Субвенций бюджетам муниципальных районов и бюджетам городских округов для осуществления делегированных государственных полномочий Российской Федерации по назначению и выплате единовременного пособия при передаче ребенка на воспитание в семью </t>
  </si>
  <si>
    <t>ВСЕГО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</si>
  <si>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а также гражданам, проработавшим не менее 10 лет на указанных должностях в этих организациях, расположенных в сельских населенных пунктах, рабочих поселках (поселках городского типа), вышедшим на пенсию в период работы в этих организациях, у которых право на указанную меру социальной поддержки возникло по состоянию на 31 января 2016 года, за исключением вопросов, решение которых отнесено к ведению Российской Федерации
</t>
  </si>
  <si>
    <t xml:space="preserve">Субвенций бюджетам городских округов для осуществления государственных полномочий Чувашской Республики по обеспечению жилыми помещениями по договорам социального найма категорий граждан, указанных в пункте 3 части 1 статьи 11 закона Чувашской Республики от 17 октября 2005 года N 42 "О регулировании жилищных отношений" и состоящих на учете в качестве нуждающихся в жилых помещениях, бюджетам муниципальных районов по расчету и предоставлению субвенций бюджетам поселений для осуществления указанных государственных полномочий Чувашской Республики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</si>
</sst>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theme="1"/>
      <name val="TimesET"/>
    </font>
    <font>
      <b/>
      <sz val="11"/>
      <color theme="1"/>
      <name val="TimesET"/>
    </font>
    <font>
      <sz val="9"/>
      <color theme="1"/>
      <name val="TimesET"/>
    </font>
    <font>
      <b/>
      <sz val="12"/>
      <color theme="1"/>
      <name val="TimesET"/>
    </font>
    <font>
      <b/>
      <sz val="16"/>
      <color theme="1"/>
      <name val="TimesET"/>
    </font>
    <font>
      <b/>
      <sz val="20"/>
      <color theme="1"/>
      <name val="TimesET"/>
    </font>
    <font>
      <sz val="12"/>
      <color theme="1"/>
      <name val="TimesET"/>
    </font>
    <font>
      <sz val="10"/>
      <color theme="1"/>
      <name val="TimesET"/>
    </font>
    <font>
      <sz val="8.5"/>
      <color theme="1"/>
      <name val="TimesET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4" borderId="0"/>
    <xf numFmtId="0" fontId="6" fillId="0" borderId="0">
      <alignment wrapText="1"/>
    </xf>
    <xf numFmtId="0" fontId="6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6" fillId="0" borderId="0">
      <alignment horizontal="right"/>
    </xf>
    <xf numFmtId="0" fontId="6" fillId="4" borderId="3"/>
    <xf numFmtId="0" fontId="6" fillId="0" borderId="4">
      <alignment horizontal="center" vertical="center" wrapText="1"/>
    </xf>
    <xf numFmtId="0" fontId="6" fillId="4" borderId="5"/>
    <xf numFmtId="49" fontId="6" fillId="0" borderId="4">
      <alignment horizontal="left" vertical="top" wrapText="1" indent="2"/>
    </xf>
    <xf numFmtId="49" fontId="6" fillId="0" borderId="4">
      <alignment horizontal="center" vertical="top" shrinkToFit="1"/>
    </xf>
    <xf numFmtId="4" fontId="6" fillId="0" borderId="4">
      <alignment horizontal="right" vertical="top" shrinkToFit="1"/>
    </xf>
    <xf numFmtId="10" fontId="6" fillId="0" borderId="4">
      <alignment horizontal="right" vertical="top" shrinkToFit="1"/>
    </xf>
    <xf numFmtId="0" fontId="6" fillId="4" borderId="5">
      <alignment shrinkToFit="1"/>
    </xf>
    <xf numFmtId="0" fontId="8" fillId="0" borderId="4">
      <alignment horizontal="left"/>
    </xf>
    <xf numFmtId="4" fontId="8" fillId="2" borderId="4">
      <alignment horizontal="right" vertical="top" shrinkToFit="1"/>
    </xf>
    <xf numFmtId="10" fontId="8" fillId="2" borderId="4">
      <alignment horizontal="right" vertical="top" shrinkToFit="1"/>
    </xf>
    <xf numFmtId="0" fontId="6" fillId="4" borderId="6"/>
    <xf numFmtId="0" fontId="6" fillId="0" borderId="0">
      <alignment horizontal="left" wrapText="1"/>
    </xf>
    <xf numFmtId="0" fontId="8" fillId="0" borderId="4">
      <alignment vertical="top" wrapText="1"/>
    </xf>
    <xf numFmtId="4" fontId="8" fillId="5" borderId="4">
      <alignment horizontal="right" vertical="top" shrinkToFit="1"/>
    </xf>
    <xf numFmtId="10" fontId="8" fillId="5" borderId="4">
      <alignment horizontal="right" vertical="top" shrinkToFit="1"/>
    </xf>
    <xf numFmtId="0" fontId="6" fillId="4" borderId="5">
      <alignment horizontal="center"/>
    </xf>
    <xf numFmtId="0" fontId="6" fillId="4" borderId="5">
      <alignment horizontal="left"/>
    </xf>
    <xf numFmtId="0" fontId="6" fillId="4" borderId="6">
      <alignment horizontal="center"/>
    </xf>
    <xf numFmtId="0" fontId="6" fillId="4" borderId="6">
      <alignment horizontal="left"/>
    </xf>
    <xf numFmtId="0" fontId="1" fillId="0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5" fillId="0" borderId="0"/>
    <xf numFmtId="0" fontId="1" fillId="2" borderId="1" applyNumberFormat="0" applyFont="0" applyAlignment="0" applyProtection="0"/>
  </cellStyleXfs>
  <cellXfs count="46">
    <xf numFmtId="0" fontId="0" fillId="0" borderId="0" xfId="0"/>
    <xf numFmtId="4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vertical="center" wrapText="1"/>
    </xf>
    <xf numFmtId="4" fontId="4" fillId="0" borderId="0" xfId="0" applyNumberFormat="1" applyFont="1"/>
    <xf numFmtId="4" fontId="3" fillId="3" borderId="0" xfId="0" applyNumberFormat="1" applyFont="1" applyFill="1"/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4" fontId="9" fillId="3" borderId="0" xfId="0" applyNumberFormat="1" applyFont="1" applyFill="1" applyAlignment="1">
      <alignment horizontal="center"/>
    </xf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165" fontId="15" fillId="3" borderId="2" xfId="0" applyNumberFormat="1" applyFont="1" applyFill="1" applyBorder="1" applyAlignment="1">
      <alignment vertical="center" wrapText="1"/>
    </xf>
    <xf numFmtId="165" fontId="12" fillId="3" borderId="2" xfId="0" applyNumberFormat="1" applyFont="1" applyFill="1" applyBorder="1" applyAlignment="1">
      <alignment horizontal="right" wrapText="1"/>
    </xf>
    <xf numFmtId="165" fontId="12" fillId="3" borderId="2" xfId="0" applyNumberFormat="1" applyFont="1" applyFill="1" applyBorder="1" applyAlignment="1">
      <alignment horizontal="right"/>
    </xf>
    <xf numFmtId="165" fontId="15" fillId="3" borderId="2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4" fontId="4" fillId="3" borderId="0" xfId="0" applyNumberFormat="1" applyFont="1" applyFill="1"/>
    <xf numFmtId="0" fontId="12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165" fontId="15" fillId="3" borderId="2" xfId="0" applyNumberFormat="1" applyFont="1" applyFill="1" applyBorder="1" applyAlignment="1">
      <alignment wrapText="1"/>
    </xf>
    <xf numFmtId="49" fontId="12" fillId="3" borderId="2" xfId="0" applyNumberFormat="1" applyFont="1" applyFill="1" applyBorder="1" applyAlignment="1">
      <alignment wrapText="1"/>
    </xf>
    <xf numFmtId="164" fontId="9" fillId="3" borderId="7" xfId="0" applyNumberFormat="1" applyFont="1" applyFill="1" applyBorder="1" applyAlignment="1">
      <alignment horizontal="center" vertical="center" wrapText="1"/>
    </xf>
    <xf numFmtId="164" fontId="9" fillId="3" borderId="9" xfId="0" applyNumberFormat="1" applyFont="1" applyFill="1" applyBorder="1" applyAlignment="1">
      <alignment horizontal="center" vertical="center" wrapText="1"/>
    </xf>
    <xf numFmtId="164" fontId="9" fillId="3" borderId="8" xfId="0" applyNumberFormat="1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 wrapText="1"/>
    </xf>
    <xf numFmtId="164" fontId="13" fillId="3" borderId="9" xfId="0" applyNumberFormat="1" applyFont="1" applyFill="1" applyBorder="1" applyAlignment="1">
      <alignment horizontal="center" vertical="center" wrapText="1"/>
    </xf>
    <xf numFmtId="164" fontId="13" fillId="3" borderId="8" xfId="0" applyNumberFormat="1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164" fontId="11" fillId="3" borderId="7" xfId="0" applyNumberFormat="1" applyFont="1" applyFill="1" applyBorder="1" applyAlignment="1">
      <alignment horizontal="center" vertical="center" wrapText="1"/>
    </xf>
    <xf numFmtId="164" fontId="11" fillId="3" borderId="9" xfId="0" applyNumberFormat="1" applyFont="1" applyFill="1" applyBorder="1" applyAlignment="1">
      <alignment horizontal="center" vertical="center" wrapText="1"/>
    </xf>
    <xf numFmtId="164" fontId="11" fillId="3" borderId="8" xfId="0" applyNumberFormat="1" applyFont="1" applyFill="1" applyBorder="1" applyAlignment="1">
      <alignment horizontal="center" vertical="center" wrapText="1"/>
    </xf>
    <xf numFmtId="164" fontId="17" fillId="3" borderId="7" xfId="0" applyNumberFormat="1" applyFont="1" applyFill="1" applyBorder="1" applyAlignment="1">
      <alignment horizontal="center" vertical="center" wrapText="1"/>
    </xf>
    <xf numFmtId="164" fontId="17" fillId="3" borderId="9" xfId="0" applyNumberFormat="1" applyFont="1" applyFill="1" applyBorder="1" applyAlignment="1">
      <alignment horizontal="center" vertical="center" wrapText="1"/>
    </xf>
    <xf numFmtId="164" fontId="17" fillId="3" borderId="8" xfId="0" applyNumberFormat="1" applyFont="1" applyFill="1" applyBorder="1" applyAlignment="1">
      <alignment horizontal="center" vertical="center" wrapText="1"/>
    </xf>
    <xf numFmtId="164" fontId="16" fillId="3" borderId="7" xfId="0" applyNumberFormat="1" applyFont="1" applyFill="1" applyBorder="1" applyAlignment="1">
      <alignment horizontal="center" vertical="center" wrapText="1"/>
    </xf>
    <xf numFmtId="164" fontId="16" fillId="3" borderId="9" xfId="0" applyNumberFormat="1" applyFont="1" applyFill="1" applyBorder="1" applyAlignment="1">
      <alignment horizontal="center" vertical="center" wrapText="1"/>
    </xf>
    <xf numFmtId="164" fontId="16" fillId="3" borderId="8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</cellXfs>
  <cellStyles count="41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5" xfId="30"/>
    <cellStyle name="xl46" xfId="31"/>
    <cellStyle name="Обычный" xfId="0" builtinId="0"/>
    <cellStyle name="Обычный 2" xfId="32"/>
    <cellStyle name="Обычный 3" xfId="33"/>
    <cellStyle name="Обычный 4" xfId="34"/>
    <cellStyle name="Обычный 5" xfId="35"/>
    <cellStyle name="Обычный 6" xfId="36"/>
    <cellStyle name="Обычный 7" xfId="37"/>
    <cellStyle name="Обычный 8" xfId="38"/>
    <cellStyle name="Обычный 9" xfId="39"/>
    <cellStyle name="Примечание 2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Y34"/>
  <sheetViews>
    <sheetView tabSelected="1" view="pageBreakPreview" zoomScale="75" zoomScaleNormal="80" zoomScaleSheetLayoutView="75" workbookViewId="0">
      <pane xSplit="1" ySplit="4" topLeftCell="B29" activePane="bottomRight" state="frozen"/>
      <selection pane="topRight" activeCell="B1" sqref="B1"/>
      <selection pane="bottomLeft" activeCell="A7" sqref="A7"/>
      <selection pane="bottomRight" activeCell="A33" sqref="A33"/>
    </sheetView>
  </sheetViews>
  <sheetFormatPr defaultColWidth="29.5703125" defaultRowHeight="12.75"/>
  <cols>
    <col min="1" max="1" width="22" style="5" customWidth="1"/>
    <col min="2" max="3" width="16.5703125" style="2" customWidth="1"/>
    <col min="4" max="4" width="14.85546875" style="2" customWidth="1"/>
    <col min="5" max="6" width="16.5703125" style="2" customWidth="1"/>
    <col min="7" max="7" width="14.140625" style="2" customWidth="1"/>
    <col min="8" max="9" width="16.5703125" style="6" customWidth="1"/>
    <col min="10" max="10" width="13.85546875" style="6" customWidth="1"/>
    <col min="11" max="12" width="16.5703125" style="2" customWidth="1"/>
    <col min="13" max="13" width="15.42578125" style="2" customWidth="1"/>
    <col min="14" max="15" width="16.5703125" style="2" customWidth="1"/>
    <col min="16" max="16" width="14.85546875" style="2" customWidth="1"/>
    <col min="17" max="17" width="17.5703125" style="2" customWidth="1"/>
    <col min="18" max="18" width="15.85546875" style="2" customWidth="1"/>
    <col min="19" max="19" width="15" style="2" customWidth="1"/>
    <col min="20" max="20" width="17.5703125" style="2" customWidth="1"/>
    <col min="21" max="21" width="15.42578125" style="2" customWidth="1"/>
    <col min="22" max="22" width="14.85546875" style="2" customWidth="1"/>
    <col min="23" max="23" width="17.5703125" style="2" customWidth="1"/>
    <col min="24" max="24" width="16" style="2" customWidth="1"/>
    <col min="25" max="25" width="15" style="2" customWidth="1"/>
    <col min="26" max="26" width="17.5703125" style="2" customWidth="1"/>
    <col min="27" max="27" width="16.42578125" style="2" customWidth="1"/>
    <col min="28" max="28" width="15.140625" style="2" customWidth="1"/>
    <col min="29" max="29" width="17.5703125" style="2" customWidth="1"/>
    <col min="30" max="30" width="15.85546875" style="2" customWidth="1"/>
    <col min="31" max="31" width="14.28515625" style="2" customWidth="1"/>
    <col min="32" max="33" width="17.5703125" style="2" customWidth="1"/>
    <col min="34" max="34" width="15.140625" style="2" customWidth="1"/>
    <col min="35" max="35" width="17.5703125" style="2" customWidth="1"/>
    <col min="36" max="36" width="15.85546875" style="2" customWidth="1"/>
    <col min="37" max="37" width="15.28515625" style="2" customWidth="1"/>
    <col min="38" max="38" width="17.5703125" style="2" customWidth="1"/>
    <col min="39" max="39" width="14.28515625" style="2" customWidth="1"/>
    <col min="40" max="40" width="15" style="2" customWidth="1"/>
    <col min="41" max="41" width="17.5703125" style="2" customWidth="1"/>
    <col min="42" max="42" width="14.5703125" style="2" customWidth="1"/>
    <col min="43" max="43" width="15.140625" style="2" customWidth="1"/>
    <col min="44" max="44" width="16.85546875" style="2" customWidth="1"/>
    <col min="45" max="45" width="16" style="2" customWidth="1"/>
    <col min="46" max="46" width="15.140625" style="2" customWidth="1"/>
    <col min="47" max="47" width="17.5703125" style="2" customWidth="1"/>
    <col min="48" max="48" width="15.42578125" style="2" customWidth="1"/>
    <col min="49" max="49" width="15.28515625" style="2" customWidth="1"/>
    <col min="50" max="50" width="17.5703125" style="2" customWidth="1"/>
    <col min="51" max="51" width="16" style="2" customWidth="1"/>
    <col min="52" max="52" width="14.85546875" style="2" customWidth="1"/>
    <col min="53" max="53" width="17.5703125" style="2" customWidth="1"/>
    <col min="54" max="54" width="16" style="2" customWidth="1"/>
    <col min="55" max="55" width="15" style="2" customWidth="1"/>
    <col min="56" max="56" width="17.5703125" style="2" customWidth="1"/>
    <col min="57" max="57" width="16.42578125" style="2" customWidth="1"/>
    <col min="58" max="58" width="14.7109375" style="2" customWidth="1"/>
    <col min="59" max="59" width="17.5703125" style="2" customWidth="1"/>
    <col min="60" max="60" width="15.42578125" style="2" customWidth="1"/>
    <col min="61" max="61" width="14" style="2" customWidth="1"/>
    <col min="62" max="62" width="17.5703125" style="2" customWidth="1"/>
    <col min="63" max="63" width="16.85546875" style="2" customWidth="1"/>
    <col min="64" max="64" width="14.28515625" style="2" customWidth="1"/>
    <col min="65" max="66" width="17.5703125" style="2" customWidth="1"/>
    <col min="67" max="67" width="14.7109375" style="2" customWidth="1"/>
    <col min="68" max="68" width="17.5703125" style="2" customWidth="1"/>
    <col min="69" max="69" width="16.28515625" style="2" customWidth="1"/>
    <col min="70" max="70" width="14.5703125" style="2" customWidth="1"/>
    <col min="71" max="71" width="17.5703125" style="2" customWidth="1"/>
    <col min="72" max="72" width="15.28515625" style="2" customWidth="1"/>
    <col min="73" max="73" width="14.7109375" style="2" customWidth="1"/>
    <col min="74" max="74" width="17.5703125" style="2" customWidth="1"/>
    <col min="75" max="75" width="15.28515625" style="2" customWidth="1"/>
    <col min="76" max="76" width="14.5703125" style="2" customWidth="1"/>
    <col min="77" max="77" width="17.5703125" style="2" customWidth="1"/>
    <col min="78" max="78" width="15.7109375" style="2" customWidth="1"/>
    <col min="79" max="79" width="15.42578125" style="2" customWidth="1"/>
    <col min="80" max="80" width="17.5703125" style="2" customWidth="1"/>
    <col min="81" max="81" width="16.42578125" style="2" customWidth="1"/>
    <col min="82" max="82" width="15.140625" style="2" customWidth="1"/>
    <col min="83" max="83" width="17.5703125" style="2" customWidth="1"/>
    <col min="84" max="84" width="15" style="2" customWidth="1"/>
    <col min="85" max="85" width="14.28515625" style="2" customWidth="1"/>
    <col min="86" max="86" width="17.5703125" style="2" customWidth="1"/>
    <col min="87" max="87" width="14.140625" style="2" customWidth="1"/>
    <col min="88" max="88" width="15.140625" style="2" customWidth="1"/>
    <col min="89" max="89" width="17.5703125" style="2" customWidth="1"/>
    <col min="90" max="91" width="14.5703125" style="2" customWidth="1"/>
    <col min="92" max="93" width="17.5703125" style="2" customWidth="1"/>
    <col min="94" max="94" width="14.85546875" style="2" customWidth="1"/>
    <col min="95" max="95" width="17.5703125" style="2" customWidth="1"/>
    <col min="96" max="96" width="16.42578125" style="2" customWidth="1"/>
    <col min="97" max="97" width="14.140625" style="2" customWidth="1"/>
    <col min="98" max="98" width="17.5703125" style="2" customWidth="1"/>
    <col min="99" max="99" width="15.42578125" style="2" customWidth="1"/>
    <col min="100" max="100" width="14.7109375" style="2" customWidth="1"/>
    <col min="101" max="101" width="17.5703125" style="2" customWidth="1"/>
    <col min="102" max="102" width="14.28515625" style="2" customWidth="1"/>
    <col min="103" max="103" width="14.5703125" style="2" customWidth="1"/>
    <col min="104" max="104" width="17.5703125" style="2" customWidth="1"/>
    <col min="105" max="105" width="16.28515625" style="2" customWidth="1"/>
    <col min="106" max="106" width="14.85546875" style="2" customWidth="1"/>
    <col min="107" max="107" width="17.5703125" style="2" customWidth="1"/>
    <col min="108" max="108" width="16.5703125" style="2" customWidth="1"/>
    <col min="109" max="109" width="15.28515625" style="2" customWidth="1"/>
    <col min="110" max="110" width="17.5703125" style="2" customWidth="1"/>
    <col min="111" max="111" width="15.140625" style="2" customWidth="1"/>
    <col min="112" max="112" width="15.28515625" style="2" customWidth="1"/>
    <col min="113" max="113" width="17.5703125" style="2" customWidth="1"/>
    <col min="114" max="114" width="16.42578125" style="2" customWidth="1"/>
    <col min="115" max="115" width="15.140625" style="2" customWidth="1"/>
    <col min="116" max="116" width="17.5703125" style="2" customWidth="1"/>
    <col min="117" max="117" width="15.28515625" style="2" customWidth="1"/>
    <col min="118" max="118" width="14.5703125" style="2" customWidth="1"/>
    <col min="119" max="119" width="17.5703125" style="2" customWidth="1"/>
    <col min="120" max="120" width="15.85546875" style="2" customWidth="1"/>
    <col min="121" max="121" width="14.140625" style="2" customWidth="1"/>
    <col min="122" max="122" width="17.5703125" style="2" customWidth="1"/>
    <col min="123" max="123" width="15.85546875" style="2" customWidth="1"/>
    <col min="124" max="124" width="14.42578125" style="2" customWidth="1"/>
    <col min="125" max="125" width="17.5703125" style="2" customWidth="1"/>
    <col min="126" max="126" width="15.85546875" style="2" customWidth="1"/>
    <col min="127" max="127" width="15.28515625" style="2" customWidth="1"/>
    <col min="128" max="128" width="17.5703125" style="2" customWidth="1"/>
    <col min="129" max="129" width="14.85546875" style="2" customWidth="1"/>
    <col min="130" max="130" width="15.28515625" style="2" customWidth="1"/>
    <col min="131" max="131" width="17.5703125" style="2" customWidth="1"/>
    <col min="132" max="132" width="15.140625" style="2" customWidth="1"/>
    <col min="133" max="133" width="15.42578125" style="2" customWidth="1"/>
    <col min="134" max="134" width="17.5703125" style="2" customWidth="1"/>
    <col min="135" max="135" width="16.42578125" style="2" customWidth="1"/>
    <col min="136" max="136" width="14.7109375" style="2" customWidth="1"/>
    <col min="137" max="137" width="17.5703125" style="2" customWidth="1"/>
    <col min="138" max="138" width="16" style="2" customWidth="1"/>
    <col min="139" max="139" width="15.140625" style="2" customWidth="1"/>
    <col min="140" max="140" width="17.5703125" style="2" customWidth="1"/>
    <col min="141" max="141" width="15.140625" style="2" customWidth="1"/>
    <col min="142" max="142" width="14.85546875" style="2" customWidth="1"/>
    <col min="143" max="143" width="17.5703125" style="2" customWidth="1"/>
    <col min="144" max="144" width="16" style="2" customWidth="1"/>
    <col min="145" max="145" width="15.42578125" style="2" customWidth="1"/>
    <col min="146" max="146" width="17.5703125" style="2" customWidth="1"/>
    <col min="147" max="147" width="14.85546875" style="2" customWidth="1"/>
    <col min="148" max="148" width="15.42578125" style="2" customWidth="1"/>
    <col min="149" max="149" width="17.5703125" style="2" customWidth="1"/>
    <col min="150" max="150" width="15.85546875" style="2" customWidth="1"/>
    <col min="151" max="151" width="15.140625" style="2" customWidth="1"/>
    <col min="152" max="152" width="17.5703125" style="2" customWidth="1"/>
    <col min="153" max="153" width="15.42578125" style="2" customWidth="1"/>
    <col min="154" max="154" width="15.28515625" style="2" customWidth="1"/>
    <col min="155" max="155" width="17.5703125" style="2" customWidth="1"/>
    <col min="156" max="156" width="16" style="2" customWidth="1"/>
    <col min="157" max="157" width="15.28515625" style="2" customWidth="1"/>
    <col min="158" max="158" width="17.5703125" style="2" customWidth="1"/>
    <col min="159" max="159" width="15.85546875" style="2" customWidth="1"/>
    <col min="160" max="160" width="14.5703125" style="2" customWidth="1"/>
    <col min="161" max="161" width="17.5703125" style="2" customWidth="1"/>
    <col min="162" max="162" width="15.28515625" style="2" customWidth="1"/>
    <col min="163" max="163" width="15" style="2" customWidth="1"/>
    <col min="164" max="164" width="17.5703125" style="2" customWidth="1"/>
    <col min="165" max="165" width="15.85546875" style="2" customWidth="1"/>
    <col min="166" max="166" width="15.28515625" style="2" customWidth="1"/>
    <col min="167" max="167" width="17.5703125" style="2" customWidth="1"/>
    <col min="168" max="168" width="16.28515625" style="2" customWidth="1"/>
    <col min="169" max="169" width="15.42578125" style="2" customWidth="1"/>
    <col min="170" max="170" width="17.5703125" style="2" customWidth="1"/>
    <col min="171" max="171" width="14.7109375" style="2" customWidth="1"/>
    <col min="172" max="172" width="14.85546875" style="2" customWidth="1"/>
    <col min="173" max="173" width="17.5703125" style="2" customWidth="1"/>
    <col min="174" max="175" width="14.85546875" style="2" customWidth="1"/>
    <col min="176" max="176" width="17.5703125" style="6" customWidth="1"/>
    <col min="177" max="177" width="16.85546875" style="6" customWidth="1"/>
    <col min="178" max="178" width="14.5703125" style="6" customWidth="1"/>
    <col min="179" max="179" width="17.5703125" style="2" customWidth="1"/>
    <col min="180" max="180" width="15.85546875" style="2" customWidth="1"/>
    <col min="181" max="181" width="14.85546875" style="2" customWidth="1"/>
    <col min="182" max="182" width="20.28515625" style="2" customWidth="1"/>
    <col min="183" max="183" width="18.28515625" style="2" customWidth="1"/>
    <col min="184" max="184" width="14.85546875" style="2" customWidth="1"/>
    <col min="185" max="185" width="17.5703125" style="2" customWidth="1"/>
    <col min="186" max="186" width="14.7109375" style="2" customWidth="1"/>
    <col min="187" max="187" width="14.140625" style="2" customWidth="1"/>
    <col min="188" max="188" width="17.5703125" style="2" customWidth="1"/>
    <col min="189" max="189" width="15.42578125" style="2" customWidth="1"/>
    <col min="190" max="190" width="14" style="2" customWidth="1"/>
    <col min="191" max="191" width="17.5703125" style="2" customWidth="1"/>
    <col min="192" max="192" width="14.7109375" style="2" customWidth="1"/>
    <col min="193" max="193" width="15.140625" style="2" customWidth="1"/>
    <col min="194" max="194" width="17.5703125" style="2" customWidth="1"/>
    <col min="195" max="195" width="15.7109375" style="2" customWidth="1"/>
    <col min="196" max="196" width="13.5703125" style="2" customWidth="1"/>
    <col min="197" max="198" width="17.5703125" style="2" customWidth="1"/>
    <col min="199" max="199" width="14.85546875" style="2" customWidth="1"/>
    <col min="200" max="200" width="17.5703125" style="2" customWidth="1"/>
    <col min="201" max="201" width="15.28515625" style="2" customWidth="1"/>
    <col min="202" max="202" width="14.7109375" style="2" customWidth="1"/>
    <col min="203" max="203" width="17.5703125" style="2" customWidth="1"/>
    <col min="204" max="204" width="15.28515625" style="2" customWidth="1"/>
    <col min="205" max="205" width="14.5703125" style="2" customWidth="1"/>
    <col min="206" max="206" width="17.5703125" style="2" customWidth="1"/>
    <col min="207" max="207" width="15.7109375" style="2" customWidth="1"/>
    <col min="208" max="208" width="15.140625" style="2" customWidth="1"/>
    <col min="209" max="209" width="17.5703125" style="2" customWidth="1"/>
    <col min="210" max="210" width="15" style="2" customWidth="1"/>
    <col min="211" max="211" width="15.42578125" style="2" customWidth="1"/>
    <col min="212" max="212" width="17.5703125" style="2" customWidth="1"/>
    <col min="213" max="213" width="15.7109375" style="2" customWidth="1"/>
    <col min="214" max="214" width="14.7109375" style="2" customWidth="1"/>
    <col min="215" max="216" width="17.5703125" style="2" customWidth="1"/>
    <col min="217" max="217" width="14.42578125" style="2" customWidth="1"/>
    <col min="218" max="218" width="17.5703125" style="2" customWidth="1"/>
    <col min="219" max="219" width="15.85546875" style="2" customWidth="1"/>
    <col min="220" max="220" width="13.5703125" style="2" customWidth="1"/>
    <col min="221" max="221" width="17.5703125" style="2" customWidth="1"/>
    <col min="222" max="222" width="16.42578125" style="2" customWidth="1"/>
    <col min="223" max="223" width="14.7109375" style="2" customWidth="1"/>
    <col min="224" max="224" width="17.5703125" style="2" customWidth="1"/>
    <col min="225" max="225" width="16.42578125" style="2" customWidth="1"/>
    <col min="226" max="226" width="14" style="2" customWidth="1"/>
    <col min="227" max="228" width="17.5703125" style="2" customWidth="1"/>
    <col min="229" max="229" width="13.7109375" style="2" customWidth="1"/>
    <col min="230" max="230" width="17.5703125" style="2" customWidth="1"/>
    <col min="231" max="231" width="16" style="2" customWidth="1"/>
    <col min="232" max="232" width="14.5703125" style="2" customWidth="1"/>
    <col min="233" max="233" width="17.5703125" style="2" customWidth="1"/>
    <col min="234" max="234" width="14.85546875" style="2" customWidth="1"/>
    <col min="235" max="235" width="14.7109375" style="2" customWidth="1"/>
    <col min="236" max="236" width="17.5703125" style="2" customWidth="1"/>
    <col min="237" max="237" width="16.42578125" style="2" customWidth="1"/>
    <col min="238" max="238" width="14.7109375" style="2" customWidth="1"/>
    <col min="239" max="239" width="17.5703125" style="6" customWidth="1"/>
    <col min="240" max="240" width="16" style="6" customWidth="1"/>
    <col min="241" max="241" width="15.42578125" style="6" customWidth="1"/>
    <col min="242" max="242" width="17.5703125" style="2" customWidth="1"/>
    <col min="243" max="243" width="15.140625" style="2" customWidth="1"/>
    <col min="244" max="244" width="14.7109375" style="2" customWidth="1"/>
    <col min="245" max="245" width="17.5703125" style="2" customWidth="1"/>
    <col min="246" max="246" width="15.85546875" style="2" customWidth="1"/>
    <col min="247" max="247" width="14.5703125" style="2" customWidth="1"/>
    <col min="248" max="248" width="17.5703125" style="2" customWidth="1"/>
    <col min="249" max="250" width="15.28515625" style="2" customWidth="1"/>
    <col min="251" max="251" width="17.5703125" style="2" customWidth="1"/>
    <col min="252" max="252" width="16.28515625" style="2" customWidth="1"/>
    <col min="253" max="253" width="15.42578125" style="2" customWidth="1"/>
    <col min="254" max="254" width="17.5703125" style="6" customWidth="1"/>
    <col min="255" max="255" width="15.85546875" style="6" customWidth="1"/>
    <col min="256" max="256" width="15.140625" style="6" customWidth="1"/>
    <col min="257" max="257" width="17.5703125" style="2" customWidth="1"/>
    <col min="258" max="258" width="18.7109375" style="3" customWidth="1"/>
    <col min="259" max="259" width="15" style="3" customWidth="1"/>
    <col min="260" max="16384" width="29.5703125" style="3"/>
  </cols>
  <sheetData>
    <row r="1" spans="1:259" s="1" customFormat="1" ht="57" customHeight="1">
      <c r="A1" s="7"/>
      <c r="B1" s="35" t="s">
        <v>39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17"/>
      <c r="Q1" s="8"/>
      <c r="R1" s="8"/>
      <c r="S1" s="8"/>
      <c r="T1" s="8"/>
      <c r="U1" s="8"/>
      <c r="V1" s="8"/>
      <c r="W1" s="8"/>
      <c r="X1" s="8"/>
      <c r="Y1" s="8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8"/>
      <c r="BB1" s="8"/>
      <c r="BC1" s="8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10"/>
      <c r="FU1" s="10"/>
      <c r="FV1" s="10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10"/>
      <c r="IC1" s="10"/>
      <c r="ID1" s="10"/>
      <c r="IE1" s="10"/>
      <c r="IF1" s="10"/>
      <c r="IG1" s="10"/>
      <c r="IH1" s="8"/>
      <c r="II1" s="8"/>
      <c r="IJ1" s="8"/>
      <c r="IK1" s="8"/>
      <c r="IL1" s="8"/>
      <c r="IM1" s="8"/>
      <c r="IN1" s="8"/>
      <c r="IO1" s="8"/>
      <c r="IP1" s="8"/>
      <c r="IQ1" s="8"/>
      <c r="IR1" s="9"/>
      <c r="IS1" s="9"/>
      <c r="IT1" s="11"/>
      <c r="IU1" s="11"/>
      <c r="IV1" s="11"/>
      <c r="IW1" s="11"/>
      <c r="IX1" s="12"/>
      <c r="IY1" s="12"/>
    </row>
    <row r="2" spans="1:259" s="1" customFormat="1" ht="31.5" customHeight="1">
      <c r="A2" s="13"/>
      <c r="B2" s="8"/>
      <c r="C2" s="8"/>
      <c r="D2" s="8"/>
      <c r="E2" s="8"/>
      <c r="F2" s="8"/>
      <c r="G2" s="8"/>
      <c r="H2" s="10"/>
      <c r="I2" s="10"/>
      <c r="J2" s="10"/>
      <c r="K2" s="8"/>
      <c r="L2" s="8"/>
      <c r="M2" s="8"/>
      <c r="N2" s="8"/>
      <c r="P2" s="14" t="s">
        <v>36</v>
      </c>
      <c r="Q2" s="8"/>
      <c r="S2" s="14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10"/>
      <c r="FU2" s="10"/>
      <c r="FV2" s="10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10"/>
      <c r="IC2" s="10"/>
      <c r="ID2" s="10"/>
      <c r="IE2" s="10"/>
      <c r="IF2" s="10"/>
      <c r="IG2" s="10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11"/>
      <c r="IU2" s="11"/>
      <c r="IV2" s="11"/>
      <c r="IW2" s="11"/>
      <c r="IX2" s="12"/>
      <c r="IY2" s="12"/>
    </row>
    <row r="3" spans="1:259" s="23" customFormat="1" ht="228" customHeight="1">
      <c r="A3" s="45" t="s">
        <v>0</v>
      </c>
      <c r="B3" s="28" t="s">
        <v>1</v>
      </c>
      <c r="C3" s="29"/>
      <c r="D3" s="30"/>
      <c r="E3" s="28" t="s">
        <v>2</v>
      </c>
      <c r="F3" s="29"/>
      <c r="G3" s="30"/>
      <c r="H3" s="31" t="s">
        <v>35</v>
      </c>
      <c r="I3" s="32"/>
      <c r="J3" s="33"/>
      <c r="K3" s="28" t="s">
        <v>86</v>
      </c>
      <c r="L3" s="29"/>
      <c r="M3" s="30"/>
      <c r="N3" s="42" t="s">
        <v>40</v>
      </c>
      <c r="O3" s="43"/>
      <c r="P3" s="44"/>
      <c r="Q3" s="28" t="s">
        <v>41</v>
      </c>
      <c r="R3" s="29"/>
      <c r="S3" s="30"/>
      <c r="T3" s="28" t="s">
        <v>87</v>
      </c>
      <c r="U3" s="29"/>
      <c r="V3" s="30"/>
      <c r="W3" s="28" t="s">
        <v>88</v>
      </c>
      <c r="X3" s="29"/>
      <c r="Y3" s="30"/>
      <c r="Z3" s="28" t="s">
        <v>42</v>
      </c>
      <c r="AA3" s="29"/>
      <c r="AB3" s="30"/>
      <c r="AC3" s="28" t="s">
        <v>43</v>
      </c>
      <c r="AD3" s="29"/>
      <c r="AE3" s="30"/>
      <c r="AF3" s="28" t="s">
        <v>44</v>
      </c>
      <c r="AG3" s="29"/>
      <c r="AH3" s="30"/>
      <c r="AI3" s="42" t="s">
        <v>85</v>
      </c>
      <c r="AJ3" s="43"/>
      <c r="AK3" s="44"/>
      <c r="AL3" s="28" t="s">
        <v>45</v>
      </c>
      <c r="AM3" s="29"/>
      <c r="AN3" s="30"/>
      <c r="AO3" s="28" t="s">
        <v>46</v>
      </c>
      <c r="AP3" s="29"/>
      <c r="AQ3" s="30"/>
      <c r="AR3" s="28" t="s">
        <v>47</v>
      </c>
      <c r="AS3" s="29"/>
      <c r="AT3" s="30"/>
      <c r="AU3" s="28" t="s">
        <v>105</v>
      </c>
      <c r="AV3" s="29"/>
      <c r="AW3" s="30"/>
      <c r="AX3" s="28" t="s">
        <v>48</v>
      </c>
      <c r="AY3" s="29"/>
      <c r="AZ3" s="30"/>
      <c r="BA3" s="28" t="s">
        <v>49</v>
      </c>
      <c r="BB3" s="29"/>
      <c r="BC3" s="30"/>
      <c r="BD3" s="28" t="s">
        <v>50</v>
      </c>
      <c r="BE3" s="29"/>
      <c r="BF3" s="30"/>
      <c r="BG3" s="28" t="s">
        <v>51</v>
      </c>
      <c r="BH3" s="29"/>
      <c r="BI3" s="30"/>
      <c r="BJ3" s="28" t="s">
        <v>52</v>
      </c>
      <c r="BK3" s="29"/>
      <c r="BL3" s="30"/>
      <c r="BM3" s="28" t="s">
        <v>53</v>
      </c>
      <c r="BN3" s="29"/>
      <c r="BO3" s="30"/>
      <c r="BP3" s="28" t="s">
        <v>54</v>
      </c>
      <c r="BQ3" s="29"/>
      <c r="BR3" s="30"/>
      <c r="BS3" s="28" t="s">
        <v>55</v>
      </c>
      <c r="BT3" s="29"/>
      <c r="BU3" s="30"/>
      <c r="BV3" s="28" t="s">
        <v>56</v>
      </c>
      <c r="BW3" s="29"/>
      <c r="BX3" s="30"/>
      <c r="BY3" s="28" t="s">
        <v>57</v>
      </c>
      <c r="BZ3" s="29"/>
      <c r="CA3" s="30"/>
      <c r="CB3" s="28" t="s">
        <v>58</v>
      </c>
      <c r="CC3" s="29"/>
      <c r="CD3" s="30"/>
      <c r="CE3" s="28" t="s">
        <v>83</v>
      </c>
      <c r="CF3" s="29"/>
      <c r="CG3" s="30"/>
      <c r="CH3" s="28" t="s">
        <v>59</v>
      </c>
      <c r="CI3" s="29"/>
      <c r="CJ3" s="30"/>
      <c r="CK3" s="28" t="s">
        <v>80</v>
      </c>
      <c r="CL3" s="29"/>
      <c r="CM3" s="30"/>
      <c r="CN3" s="28" t="s">
        <v>81</v>
      </c>
      <c r="CO3" s="29"/>
      <c r="CP3" s="30"/>
      <c r="CQ3" s="28" t="s">
        <v>82</v>
      </c>
      <c r="CR3" s="29"/>
      <c r="CS3" s="30"/>
      <c r="CT3" s="28" t="s">
        <v>79</v>
      </c>
      <c r="CU3" s="29"/>
      <c r="CV3" s="30"/>
      <c r="CW3" s="28" t="s">
        <v>60</v>
      </c>
      <c r="CX3" s="29"/>
      <c r="CY3" s="30"/>
      <c r="CZ3" s="28" t="s">
        <v>61</v>
      </c>
      <c r="DA3" s="29"/>
      <c r="DB3" s="30"/>
      <c r="DC3" s="28" t="s">
        <v>62</v>
      </c>
      <c r="DD3" s="29"/>
      <c r="DE3" s="30"/>
      <c r="DF3" s="28" t="s">
        <v>63</v>
      </c>
      <c r="DG3" s="29"/>
      <c r="DH3" s="30"/>
      <c r="DI3" s="28" t="s">
        <v>104</v>
      </c>
      <c r="DJ3" s="29"/>
      <c r="DK3" s="30"/>
      <c r="DL3" s="28" t="s">
        <v>64</v>
      </c>
      <c r="DM3" s="29"/>
      <c r="DN3" s="30"/>
      <c r="DO3" s="28" t="s">
        <v>107</v>
      </c>
      <c r="DP3" s="29"/>
      <c r="DQ3" s="30"/>
      <c r="DR3" s="28" t="s">
        <v>108</v>
      </c>
      <c r="DS3" s="29"/>
      <c r="DT3" s="30"/>
      <c r="DU3" s="28" t="s">
        <v>114</v>
      </c>
      <c r="DV3" s="29"/>
      <c r="DW3" s="30"/>
      <c r="DX3" s="28" t="s">
        <v>109</v>
      </c>
      <c r="DY3" s="29"/>
      <c r="DZ3" s="30"/>
      <c r="EA3" s="28" t="s">
        <v>110</v>
      </c>
      <c r="EB3" s="29"/>
      <c r="EC3" s="30"/>
      <c r="ED3" s="28" t="s">
        <v>111</v>
      </c>
      <c r="EE3" s="29"/>
      <c r="EF3" s="30"/>
      <c r="EG3" s="28" t="s">
        <v>112</v>
      </c>
      <c r="EH3" s="29"/>
      <c r="EI3" s="30"/>
      <c r="EJ3" s="28" t="s">
        <v>113</v>
      </c>
      <c r="EK3" s="29"/>
      <c r="EL3" s="30"/>
      <c r="EM3" s="28" t="s">
        <v>65</v>
      </c>
      <c r="EN3" s="29"/>
      <c r="EO3" s="30"/>
      <c r="EP3" s="28" t="s">
        <v>66</v>
      </c>
      <c r="EQ3" s="29"/>
      <c r="ER3" s="30"/>
      <c r="ES3" s="28" t="s">
        <v>67</v>
      </c>
      <c r="ET3" s="29"/>
      <c r="EU3" s="30"/>
      <c r="EV3" s="28" t="s">
        <v>68</v>
      </c>
      <c r="EW3" s="29"/>
      <c r="EX3" s="30"/>
      <c r="EY3" s="28" t="s">
        <v>69</v>
      </c>
      <c r="EZ3" s="29"/>
      <c r="FA3" s="30"/>
      <c r="FB3" s="28" t="s">
        <v>70</v>
      </c>
      <c r="FC3" s="29"/>
      <c r="FD3" s="30"/>
      <c r="FE3" s="28" t="s">
        <v>71</v>
      </c>
      <c r="FF3" s="29"/>
      <c r="FG3" s="30"/>
      <c r="FH3" s="28" t="s">
        <v>72</v>
      </c>
      <c r="FI3" s="29"/>
      <c r="FJ3" s="30"/>
      <c r="FK3" s="28" t="s">
        <v>73</v>
      </c>
      <c r="FL3" s="29"/>
      <c r="FM3" s="30"/>
      <c r="FN3" s="28" t="s">
        <v>84</v>
      </c>
      <c r="FO3" s="29"/>
      <c r="FP3" s="30"/>
      <c r="FQ3" s="28" t="s">
        <v>74</v>
      </c>
      <c r="FR3" s="29"/>
      <c r="FS3" s="30"/>
      <c r="FT3" s="31" t="s">
        <v>34</v>
      </c>
      <c r="FU3" s="32"/>
      <c r="FV3" s="33"/>
      <c r="FW3" s="39" t="s">
        <v>118</v>
      </c>
      <c r="FX3" s="40"/>
      <c r="FY3" s="41"/>
      <c r="FZ3" s="39" t="s">
        <v>115</v>
      </c>
      <c r="GA3" s="40"/>
      <c r="GB3" s="41"/>
      <c r="GC3" s="28" t="s">
        <v>96</v>
      </c>
      <c r="GD3" s="29"/>
      <c r="GE3" s="30"/>
      <c r="GF3" s="36" t="s">
        <v>95</v>
      </c>
      <c r="GG3" s="37"/>
      <c r="GH3" s="38"/>
      <c r="GI3" s="28" t="s">
        <v>97</v>
      </c>
      <c r="GJ3" s="29"/>
      <c r="GK3" s="30"/>
      <c r="GL3" s="28" t="s">
        <v>94</v>
      </c>
      <c r="GM3" s="29"/>
      <c r="GN3" s="30"/>
      <c r="GO3" s="28" t="s">
        <v>119</v>
      </c>
      <c r="GP3" s="29"/>
      <c r="GQ3" s="30"/>
      <c r="GR3" s="28" t="s">
        <v>116</v>
      </c>
      <c r="GS3" s="29"/>
      <c r="GT3" s="30"/>
      <c r="GU3" s="28" t="s">
        <v>98</v>
      </c>
      <c r="GV3" s="29"/>
      <c r="GW3" s="30"/>
      <c r="GX3" s="28" t="s">
        <v>99</v>
      </c>
      <c r="GY3" s="29"/>
      <c r="GZ3" s="30"/>
      <c r="HA3" s="28" t="s">
        <v>92</v>
      </c>
      <c r="HB3" s="29"/>
      <c r="HC3" s="30"/>
      <c r="HD3" s="28" t="s">
        <v>90</v>
      </c>
      <c r="HE3" s="29"/>
      <c r="HF3" s="30"/>
      <c r="HG3" s="28" t="s">
        <v>91</v>
      </c>
      <c r="HH3" s="29"/>
      <c r="HI3" s="30"/>
      <c r="HJ3" s="28" t="s">
        <v>75</v>
      </c>
      <c r="HK3" s="29"/>
      <c r="HL3" s="30"/>
      <c r="HM3" s="28" t="s">
        <v>89</v>
      </c>
      <c r="HN3" s="29"/>
      <c r="HO3" s="30"/>
      <c r="HP3" s="28" t="s">
        <v>101</v>
      </c>
      <c r="HQ3" s="29"/>
      <c r="HR3" s="30"/>
      <c r="HS3" s="28" t="s">
        <v>102</v>
      </c>
      <c r="HT3" s="29"/>
      <c r="HU3" s="30"/>
      <c r="HV3" s="28" t="s">
        <v>103</v>
      </c>
      <c r="HW3" s="29"/>
      <c r="HX3" s="30"/>
      <c r="HY3" s="28" t="s">
        <v>93</v>
      </c>
      <c r="HZ3" s="29"/>
      <c r="IA3" s="30"/>
      <c r="IB3" s="28" t="s">
        <v>106</v>
      </c>
      <c r="IC3" s="29"/>
      <c r="ID3" s="30"/>
      <c r="IE3" s="31" t="s">
        <v>37</v>
      </c>
      <c r="IF3" s="32"/>
      <c r="IG3" s="33"/>
      <c r="IH3" s="28" t="s">
        <v>76</v>
      </c>
      <c r="II3" s="29"/>
      <c r="IJ3" s="30"/>
      <c r="IK3" s="28" t="s">
        <v>100</v>
      </c>
      <c r="IL3" s="29"/>
      <c r="IM3" s="30"/>
      <c r="IN3" s="28" t="s">
        <v>3</v>
      </c>
      <c r="IO3" s="29"/>
      <c r="IP3" s="30"/>
      <c r="IQ3" s="28" t="s">
        <v>77</v>
      </c>
      <c r="IR3" s="29"/>
      <c r="IS3" s="30"/>
      <c r="IT3" s="31" t="s">
        <v>38</v>
      </c>
      <c r="IU3" s="32"/>
      <c r="IV3" s="33"/>
      <c r="IW3" s="34" t="s">
        <v>4</v>
      </c>
      <c r="IX3" s="34"/>
      <c r="IY3" s="34"/>
    </row>
    <row r="4" spans="1:259" ht="36" customHeight="1">
      <c r="A4" s="45"/>
      <c r="B4" s="16" t="s">
        <v>32</v>
      </c>
      <c r="C4" s="16" t="s">
        <v>33</v>
      </c>
      <c r="D4" s="16" t="s">
        <v>78</v>
      </c>
      <c r="E4" s="16" t="s">
        <v>32</v>
      </c>
      <c r="F4" s="16" t="s">
        <v>33</v>
      </c>
      <c r="G4" s="16" t="s">
        <v>78</v>
      </c>
      <c r="H4" s="16" t="s">
        <v>32</v>
      </c>
      <c r="I4" s="16" t="s">
        <v>33</v>
      </c>
      <c r="J4" s="16" t="s">
        <v>78</v>
      </c>
      <c r="K4" s="16" t="s">
        <v>32</v>
      </c>
      <c r="L4" s="16" t="s">
        <v>33</v>
      </c>
      <c r="M4" s="16" t="s">
        <v>78</v>
      </c>
      <c r="N4" s="16" t="s">
        <v>32</v>
      </c>
      <c r="O4" s="16" t="s">
        <v>33</v>
      </c>
      <c r="P4" s="16" t="s">
        <v>78</v>
      </c>
      <c r="Q4" s="16" t="s">
        <v>32</v>
      </c>
      <c r="R4" s="16" t="s">
        <v>33</v>
      </c>
      <c r="S4" s="16" t="s">
        <v>78</v>
      </c>
      <c r="T4" s="16" t="s">
        <v>32</v>
      </c>
      <c r="U4" s="16" t="s">
        <v>33</v>
      </c>
      <c r="V4" s="16" t="s">
        <v>78</v>
      </c>
      <c r="W4" s="16" t="s">
        <v>32</v>
      </c>
      <c r="X4" s="16" t="s">
        <v>33</v>
      </c>
      <c r="Y4" s="16" t="s">
        <v>78</v>
      </c>
      <c r="Z4" s="16" t="s">
        <v>32</v>
      </c>
      <c r="AA4" s="16" t="s">
        <v>33</v>
      </c>
      <c r="AB4" s="16" t="s">
        <v>78</v>
      </c>
      <c r="AC4" s="16" t="s">
        <v>32</v>
      </c>
      <c r="AD4" s="16" t="s">
        <v>33</v>
      </c>
      <c r="AE4" s="16" t="s">
        <v>78</v>
      </c>
      <c r="AF4" s="16" t="s">
        <v>32</v>
      </c>
      <c r="AG4" s="16" t="s">
        <v>33</v>
      </c>
      <c r="AH4" s="16" t="s">
        <v>78</v>
      </c>
      <c r="AI4" s="16" t="s">
        <v>32</v>
      </c>
      <c r="AJ4" s="16" t="s">
        <v>33</v>
      </c>
      <c r="AK4" s="16" t="s">
        <v>78</v>
      </c>
      <c r="AL4" s="16" t="s">
        <v>32</v>
      </c>
      <c r="AM4" s="16" t="s">
        <v>33</v>
      </c>
      <c r="AN4" s="16" t="s">
        <v>78</v>
      </c>
      <c r="AO4" s="16" t="s">
        <v>32</v>
      </c>
      <c r="AP4" s="16" t="s">
        <v>33</v>
      </c>
      <c r="AQ4" s="16" t="s">
        <v>78</v>
      </c>
      <c r="AR4" s="16" t="s">
        <v>32</v>
      </c>
      <c r="AS4" s="16" t="s">
        <v>33</v>
      </c>
      <c r="AT4" s="16" t="s">
        <v>78</v>
      </c>
      <c r="AU4" s="16" t="s">
        <v>32</v>
      </c>
      <c r="AV4" s="16" t="s">
        <v>33</v>
      </c>
      <c r="AW4" s="16" t="s">
        <v>78</v>
      </c>
      <c r="AX4" s="16" t="s">
        <v>32</v>
      </c>
      <c r="AY4" s="16" t="s">
        <v>33</v>
      </c>
      <c r="AZ4" s="16" t="s">
        <v>78</v>
      </c>
      <c r="BA4" s="16" t="s">
        <v>32</v>
      </c>
      <c r="BB4" s="16" t="s">
        <v>33</v>
      </c>
      <c r="BC4" s="16" t="s">
        <v>78</v>
      </c>
      <c r="BD4" s="16" t="s">
        <v>32</v>
      </c>
      <c r="BE4" s="16" t="s">
        <v>33</v>
      </c>
      <c r="BF4" s="16" t="s">
        <v>78</v>
      </c>
      <c r="BG4" s="16" t="s">
        <v>32</v>
      </c>
      <c r="BH4" s="16" t="s">
        <v>33</v>
      </c>
      <c r="BI4" s="16" t="s">
        <v>78</v>
      </c>
      <c r="BJ4" s="16" t="s">
        <v>32</v>
      </c>
      <c r="BK4" s="16" t="s">
        <v>33</v>
      </c>
      <c r="BL4" s="16" t="s">
        <v>78</v>
      </c>
      <c r="BM4" s="16" t="s">
        <v>32</v>
      </c>
      <c r="BN4" s="16" t="s">
        <v>33</v>
      </c>
      <c r="BO4" s="16" t="s">
        <v>78</v>
      </c>
      <c r="BP4" s="16" t="s">
        <v>32</v>
      </c>
      <c r="BQ4" s="16" t="s">
        <v>33</v>
      </c>
      <c r="BR4" s="16" t="s">
        <v>78</v>
      </c>
      <c r="BS4" s="16" t="s">
        <v>32</v>
      </c>
      <c r="BT4" s="16" t="s">
        <v>33</v>
      </c>
      <c r="BU4" s="16" t="s">
        <v>78</v>
      </c>
      <c r="BV4" s="16" t="s">
        <v>32</v>
      </c>
      <c r="BW4" s="16" t="s">
        <v>33</v>
      </c>
      <c r="BX4" s="16" t="s">
        <v>78</v>
      </c>
      <c r="BY4" s="16" t="s">
        <v>32</v>
      </c>
      <c r="BZ4" s="16" t="s">
        <v>33</v>
      </c>
      <c r="CA4" s="16" t="s">
        <v>78</v>
      </c>
      <c r="CB4" s="16" t="s">
        <v>32</v>
      </c>
      <c r="CC4" s="16" t="s">
        <v>33</v>
      </c>
      <c r="CD4" s="16" t="s">
        <v>78</v>
      </c>
      <c r="CE4" s="16" t="s">
        <v>32</v>
      </c>
      <c r="CF4" s="16" t="s">
        <v>33</v>
      </c>
      <c r="CG4" s="16" t="s">
        <v>78</v>
      </c>
      <c r="CH4" s="16" t="s">
        <v>32</v>
      </c>
      <c r="CI4" s="16" t="s">
        <v>33</v>
      </c>
      <c r="CJ4" s="16" t="s">
        <v>78</v>
      </c>
      <c r="CK4" s="16" t="s">
        <v>32</v>
      </c>
      <c r="CL4" s="16" t="s">
        <v>33</v>
      </c>
      <c r="CM4" s="16" t="s">
        <v>78</v>
      </c>
      <c r="CN4" s="16" t="s">
        <v>32</v>
      </c>
      <c r="CO4" s="16" t="s">
        <v>33</v>
      </c>
      <c r="CP4" s="16" t="s">
        <v>78</v>
      </c>
      <c r="CQ4" s="16" t="s">
        <v>32</v>
      </c>
      <c r="CR4" s="16" t="s">
        <v>33</v>
      </c>
      <c r="CS4" s="16" t="s">
        <v>78</v>
      </c>
      <c r="CT4" s="16" t="s">
        <v>32</v>
      </c>
      <c r="CU4" s="16" t="s">
        <v>33</v>
      </c>
      <c r="CV4" s="16" t="s">
        <v>78</v>
      </c>
      <c r="CW4" s="16" t="s">
        <v>32</v>
      </c>
      <c r="CX4" s="16" t="s">
        <v>33</v>
      </c>
      <c r="CY4" s="16" t="s">
        <v>78</v>
      </c>
      <c r="CZ4" s="16" t="s">
        <v>32</v>
      </c>
      <c r="DA4" s="16" t="s">
        <v>33</v>
      </c>
      <c r="DB4" s="16" t="s">
        <v>78</v>
      </c>
      <c r="DC4" s="16" t="s">
        <v>32</v>
      </c>
      <c r="DD4" s="16" t="s">
        <v>33</v>
      </c>
      <c r="DE4" s="16" t="s">
        <v>78</v>
      </c>
      <c r="DF4" s="16" t="s">
        <v>32</v>
      </c>
      <c r="DG4" s="16" t="s">
        <v>33</v>
      </c>
      <c r="DH4" s="16" t="s">
        <v>78</v>
      </c>
      <c r="DI4" s="16" t="s">
        <v>32</v>
      </c>
      <c r="DJ4" s="16" t="s">
        <v>33</v>
      </c>
      <c r="DK4" s="16" t="s">
        <v>78</v>
      </c>
      <c r="DL4" s="16" t="s">
        <v>32</v>
      </c>
      <c r="DM4" s="16" t="s">
        <v>33</v>
      </c>
      <c r="DN4" s="16" t="s">
        <v>78</v>
      </c>
      <c r="DO4" s="16" t="s">
        <v>32</v>
      </c>
      <c r="DP4" s="16" t="s">
        <v>33</v>
      </c>
      <c r="DQ4" s="16" t="s">
        <v>78</v>
      </c>
      <c r="DR4" s="16" t="s">
        <v>32</v>
      </c>
      <c r="DS4" s="16" t="s">
        <v>33</v>
      </c>
      <c r="DT4" s="16" t="s">
        <v>78</v>
      </c>
      <c r="DU4" s="16" t="s">
        <v>32</v>
      </c>
      <c r="DV4" s="16" t="s">
        <v>33</v>
      </c>
      <c r="DW4" s="16" t="s">
        <v>78</v>
      </c>
      <c r="DX4" s="16" t="s">
        <v>32</v>
      </c>
      <c r="DY4" s="16" t="s">
        <v>33</v>
      </c>
      <c r="DZ4" s="16" t="s">
        <v>78</v>
      </c>
      <c r="EA4" s="16" t="s">
        <v>32</v>
      </c>
      <c r="EB4" s="16" t="s">
        <v>33</v>
      </c>
      <c r="EC4" s="16" t="s">
        <v>78</v>
      </c>
      <c r="ED4" s="16" t="s">
        <v>32</v>
      </c>
      <c r="EE4" s="16" t="s">
        <v>33</v>
      </c>
      <c r="EF4" s="16" t="s">
        <v>78</v>
      </c>
      <c r="EG4" s="16" t="s">
        <v>32</v>
      </c>
      <c r="EH4" s="16" t="s">
        <v>33</v>
      </c>
      <c r="EI4" s="16" t="s">
        <v>78</v>
      </c>
      <c r="EJ4" s="16" t="s">
        <v>32</v>
      </c>
      <c r="EK4" s="16" t="s">
        <v>33</v>
      </c>
      <c r="EL4" s="16" t="s">
        <v>78</v>
      </c>
      <c r="EM4" s="15" t="s">
        <v>32</v>
      </c>
      <c r="EN4" s="15" t="s">
        <v>33</v>
      </c>
      <c r="EO4" s="15" t="s">
        <v>78</v>
      </c>
      <c r="EP4" s="15" t="s">
        <v>32</v>
      </c>
      <c r="EQ4" s="15" t="s">
        <v>33</v>
      </c>
      <c r="ER4" s="15" t="s">
        <v>78</v>
      </c>
      <c r="ES4" s="15" t="s">
        <v>32</v>
      </c>
      <c r="ET4" s="15" t="s">
        <v>33</v>
      </c>
      <c r="EU4" s="15" t="s">
        <v>78</v>
      </c>
      <c r="EV4" s="15" t="s">
        <v>32</v>
      </c>
      <c r="EW4" s="15" t="s">
        <v>33</v>
      </c>
      <c r="EX4" s="15" t="s">
        <v>78</v>
      </c>
      <c r="EY4" s="15" t="s">
        <v>32</v>
      </c>
      <c r="EZ4" s="15" t="s">
        <v>33</v>
      </c>
      <c r="FA4" s="15" t="s">
        <v>78</v>
      </c>
      <c r="FB4" s="15" t="s">
        <v>32</v>
      </c>
      <c r="FC4" s="15" t="s">
        <v>33</v>
      </c>
      <c r="FD4" s="15" t="s">
        <v>78</v>
      </c>
      <c r="FE4" s="15" t="s">
        <v>32</v>
      </c>
      <c r="FF4" s="15" t="s">
        <v>33</v>
      </c>
      <c r="FG4" s="15" t="s">
        <v>78</v>
      </c>
      <c r="FH4" s="15" t="s">
        <v>32</v>
      </c>
      <c r="FI4" s="15" t="s">
        <v>33</v>
      </c>
      <c r="FJ4" s="15" t="s">
        <v>78</v>
      </c>
      <c r="FK4" s="15" t="s">
        <v>32</v>
      </c>
      <c r="FL4" s="15" t="s">
        <v>33</v>
      </c>
      <c r="FM4" s="15" t="s">
        <v>78</v>
      </c>
      <c r="FN4" s="15" t="s">
        <v>32</v>
      </c>
      <c r="FO4" s="15" t="s">
        <v>33</v>
      </c>
      <c r="FP4" s="15" t="s">
        <v>78</v>
      </c>
      <c r="FQ4" s="15" t="s">
        <v>32</v>
      </c>
      <c r="FR4" s="15" t="s">
        <v>33</v>
      </c>
      <c r="FS4" s="15" t="s">
        <v>78</v>
      </c>
      <c r="FT4" s="16" t="s">
        <v>32</v>
      </c>
      <c r="FU4" s="16" t="s">
        <v>33</v>
      </c>
      <c r="FV4" s="15" t="s">
        <v>78</v>
      </c>
      <c r="FW4" s="15" t="s">
        <v>32</v>
      </c>
      <c r="FX4" s="15" t="s">
        <v>33</v>
      </c>
      <c r="FY4" s="15" t="s">
        <v>78</v>
      </c>
      <c r="FZ4" s="15" t="s">
        <v>32</v>
      </c>
      <c r="GA4" s="15" t="s">
        <v>33</v>
      </c>
      <c r="GB4" s="15" t="s">
        <v>78</v>
      </c>
      <c r="GC4" s="15" t="s">
        <v>32</v>
      </c>
      <c r="GD4" s="15" t="s">
        <v>33</v>
      </c>
      <c r="GE4" s="15" t="s">
        <v>78</v>
      </c>
      <c r="GF4" s="15" t="s">
        <v>32</v>
      </c>
      <c r="GG4" s="15" t="s">
        <v>33</v>
      </c>
      <c r="GH4" s="15" t="s">
        <v>78</v>
      </c>
      <c r="GI4" s="15" t="s">
        <v>32</v>
      </c>
      <c r="GJ4" s="15" t="s">
        <v>33</v>
      </c>
      <c r="GK4" s="15" t="s">
        <v>78</v>
      </c>
      <c r="GL4" s="15" t="s">
        <v>32</v>
      </c>
      <c r="GM4" s="15" t="s">
        <v>33</v>
      </c>
      <c r="GN4" s="15" t="s">
        <v>78</v>
      </c>
      <c r="GO4" s="15" t="s">
        <v>32</v>
      </c>
      <c r="GP4" s="15" t="s">
        <v>33</v>
      </c>
      <c r="GQ4" s="15" t="s">
        <v>78</v>
      </c>
      <c r="GR4" s="15" t="s">
        <v>32</v>
      </c>
      <c r="GS4" s="15" t="s">
        <v>33</v>
      </c>
      <c r="GT4" s="15" t="s">
        <v>78</v>
      </c>
      <c r="GU4" s="15" t="s">
        <v>32</v>
      </c>
      <c r="GV4" s="15" t="s">
        <v>33</v>
      </c>
      <c r="GW4" s="15" t="s">
        <v>78</v>
      </c>
      <c r="GX4" s="15" t="s">
        <v>32</v>
      </c>
      <c r="GY4" s="15" t="s">
        <v>33</v>
      </c>
      <c r="GZ4" s="15" t="s">
        <v>78</v>
      </c>
      <c r="HA4" s="15" t="s">
        <v>32</v>
      </c>
      <c r="HB4" s="15" t="s">
        <v>33</v>
      </c>
      <c r="HC4" s="15" t="s">
        <v>78</v>
      </c>
      <c r="HD4" s="15" t="s">
        <v>32</v>
      </c>
      <c r="HE4" s="15" t="s">
        <v>33</v>
      </c>
      <c r="HF4" s="15" t="s">
        <v>78</v>
      </c>
      <c r="HG4" s="15" t="s">
        <v>32</v>
      </c>
      <c r="HH4" s="15" t="s">
        <v>33</v>
      </c>
      <c r="HI4" s="15" t="s">
        <v>78</v>
      </c>
      <c r="HJ4" s="15" t="s">
        <v>32</v>
      </c>
      <c r="HK4" s="15" t="s">
        <v>33</v>
      </c>
      <c r="HL4" s="15" t="s">
        <v>78</v>
      </c>
      <c r="HM4" s="15" t="s">
        <v>32</v>
      </c>
      <c r="HN4" s="15" t="s">
        <v>33</v>
      </c>
      <c r="HO4" s="15" t="s">
        <v>78</v>
      </c>
      <c r="HP4" s="15" t="s">
        <v>32</v>
      </c>
      <c r="HQ4" s="15" t="s">
        <v>33</v>
      </c>
      <c r="HR4" s="15" t="s">
        <v>78</v>
      </c>
      <c r="HS4" s="15" t="s">
        <v>32</v>
      </c>
      <c r="HT4" s="15" t="s">
        <v>33</v>
      </c>
      <c r="HU4" s="15" t="s">
        <v>78</v>
      </c>
      <c r="HV4" s="15" t="s">
        <v>32</v>
      </c>
      <c r="HW4" s="15" t="s">
        <v>33</v>
      </c>
      <c r="HX4" s="15" t="s">
        <v>78</v>
      </c>
      <c r="HY4" s="15" t="s">
        <v>32</v>
      </c>
      <c r="HZ4" s="15" t="s">
        <v>33</v>
      </c>
      <c r="IA4" s="15" t="s">
        <v>78</v>
      </c>
      <c r="IB4" s="15" t="s">
        <v>32</v>
      </c>
      <c r="IC4" s="15" t="s">
        <v>33</v>
      </c>
      <c r="ID4" s="15" t="s">
        <v>78</v>
      </c>
      <c r="IE4" s="16" t="s">
        <v>32</v>
      </c>
      <c r="IF4" s="16" t="s">
        <v>33</v>
      </c>
      <c r="IG4" s="15" t="s">
        <v>78</v>
      </c>
      <c r="IH4" s="15" t="s">
        <v>32</v>
      </c>
      <c r="II4" s="15" t="s">
        <v>33</v>
      </c>
      <c r="IJ4" s="15" t="s">
        <v>78</v>
      </c>
      <c r="IK4" s="15" t="s">
        <v>32</v>
      </c>
      <c r="IL4" s="15" t="s">
        <v>33</v>
      </c>
      <c r="IM4" s="15" t="s">
        <v>78</v>
      </c>
      <c r="IN4" s="15" t="s">
        <v>32</v>
      </c>
      <c r="IO4" s="15" t="s">
        <v>33</v>
      </c>
      <c r="IP4" s="15" t="s">
        <v>78</v>
      </c>
      <c r="IQ4" s="15" t="s">
        <v>32</v>
      </c>
      <c r="IR4" s="15" t="s">
        <v>33</v>
      </c>
      <c r="IS4" s="15" t="s">
        <v>78</v>
      </c>
      <c r="IT4" s="16" t="s">
        <v>32</v>
      </c>
      <c r="IU4" s="16" t="s">
        <v>33</v>
      </c>
      <c r="IV4" s="15" t="s">
        <v>78</v>
      </c>
      <c r="IW4" s="15" t="s">
        <v>32</v>
      </c>
      <c r="IX4" s="15" t="s">
        <v>33</v>
      </c>
      <c r="IY4" s="15" t="s">
        <v>78</v>
      </c>
    </row>
    <row r="5" spans="1:259" s="23" customFormat="1" ht="23.25" customHeight="1">
      <c r="A5" s="18" t="s">
        <v>5</v>
      </c>
      <c r="B5" s="21">
        <v>12339.3</v>
      </c>
      <c r="C5" s="21">
        <v>3084.9</v>
      </c>
      <c r="D5" s="21">
        <f>SUM(C5/B5*100)</f>
        <v>25.000607814057524</v>
      </c>
      <c r="E5" s="21">
        <v>23239.7</v>
      </c>
      <c r="F5" s="21">
        <v>5809.8</v>
      </c>
      <c r="G5" s="21">
        <f>SUM(F5/E5*100)</f>
        <v>24.999462127308011</v>
      </c>
      <c r="H5" s="19">
        <f t="shared" ref="H5:H30" si="0">SUM(B5+E5)</f>
        <v>35579</v>
      </c>
      <c r="I5" s="19">
        <f t="shared" ref="I5:I30" si="1">SUM(C5+F5)</f>
        <v>8894.7000000000007</v>
      </c>
      <c r="J5" s="19">
        <f>SUM(I5/H5*100)</f>
        <v>24.999859467663512</v>
      </c>
      <c r="K5" s="21">
        <v>3049.3</v>
      </c>
      <c r="L5" s="21">
        <v>0</v>
      </c>
      <c r="M5" s="21">
        <f>SUM(L5/K5*100)</f>
        <v>0</v>
      </c>
      <c r="N5" s="21">
        <v>450.6</v>
      </c>
      <c r="O5" s="21">
        <v>0</v>
      </c>
      <c r="P5" s="21">
        <f>SUM(O5/N5*100)</f>
        <v>0</v>
      </c>
      <c r="Q5" s="21">
        <v>0</v>
      </c>
      <c r="R5" s="21">
        <v>0</v>
      </c>
      <c r="S5" s="21">
        <v>0</v>
      </c>
      <c r="T5" s="21">
        <v>17558.3</v>
      </c>
      <c r="U5" s="21">
        <v>1206.5999999999999</v>
      </c>
      <c r="V5" s="21">
        <f>SUM(U5/T5*100)</f>
        <v>6.8719636866894867</v>
      </c>
      <c r="W5" s="21">
        <v>2671.4</v>
      </c>
      <c r="X5" s="21">
        <v>145.19999999999999</v>
      </c>
      <c r="Y5" s="21">
        <f>SUM(X5/W5*100)</f>
        <v>5.435352249756682</v>
      </c>
      <c r="Z5" s="21">
        <v>0</v>
      </c>
      <c r="AA5" s="21">
        <v>0</v>
      </c>
      <c r="AB5" s="21">
        <v>0</v>
      </c>
      <c r="AC5" s="21">
        <v>407.8</v>
      </c>
      <c r="AD5" s="21">
        <v>0</v>
      </c>
      <c r="AE5" s="21">
        <f>SUM(AD5/AC6)*100</f>
        <v>0</v>
      </c>
      <c r="AF5" s="21">
        <v>0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0</v>
      </c>
      <c r="AM5" s="21">
        <v>0</v>
      </c>
      <c r="AN5" s="21">
        <v>0</v>
      </c>
      <c r="AO5" s="21">
        <v>0</v>
      </c>
      <c r="AP5" s="21">
        <v>0</v>
      </c>
      <c r="AQ5" s="21">
        <v>0</v>
      </c>
      <c r="AR5" s="21">
        <v>0</v>
      </c>
      <c r="AS5" s="21">
        <v>0</v>
      </c>
      <c r="AT5" s="21">
        <v>0</v>
      </c>
      <c r="AU5" s="21">
        <v>0</v>
      </c>
      <c r="AV5" s="21">
        <v>0</v>
      </c>
      <c r="AW5" s="21">
        <v>0</v>
      </c>
      <c r="AX5" s="21">
        <v>0</v>
      </c>
      <c r="AY5" s="21">
        <v>0</v>
      </c>
      <c r="AZ5" s="21">
        <v>0</v>
      </c>
      <c r="BA5" s="21">
        <v>0</v>
      </c>
      <c r="BB5" s="21">
        <v>0</v>
      </c>
      <c r="BC5" s="21">
        <v>0</v>
      </c>
      <c r="BD5" s="21">
        <v>0</v>
      </c>
      <c r="BE5" s="21">
        <v>0</v>
      </c>
      <c r="BF5" s="21">
        <v>0</v>
      </c>
      <c r="BG5" s="21">
        <v>0</v>
      </c>
      <c r="BH5" s="21">
        <v>0</v>
      </c>
      <c r="BI5" s="21">
        <v>0</v>
      </c>
      <c r="BJ5" s="21">
        <v>0</v>
      </c>
      <c r="BK5" s="21">
        <v>0</v>
      </c>
      <c r="BL5" s="21">
        <v>0</v>
      </c>
      <c r="BM5" s="21">
        <v>0</v>
      </c>
      <c r="BN5" s="21">
        <v>0</v>
      </c>
      <c r="BO5" s="21">
        <v>0</v>
      </c>
      <c r="BP5" s="21">
        <v>0</v>
      </c>
      <c r="BQ5" s="21">
        <v>0</v>
      </c>
      <c r="BR5" s="21">
        <v>0</v>
      </c>
      <c r="BS5" s="21">
        <v>0</v>
      </c>
      <c r="BT5" s="21">
        <v>0</v>
      </c>
      <c r="BU5" s="21">
        <v>0</v>
      </c>
      <c r="BV5" s="21">
        <v>0</v>
      </c>
      <c r="BW5" s="21">
        <v>0</v>
      </c>
      <c r="BX5" s="21">
        <v>0</v>
      </c>
      <c r="BY5" s="21">
        <v>0</v>
      </c>
      <c r="BZ5" s="21">
        <v>0</v>
      </c>
      <c r="CA5" s="21">
        <v>0</v>
      </c>
      <c r="CB5" s="21">
        <v>0</v>
      </c>
      <c r="CC5" s="21">
        <v>0</v>
      </c>
      <c r="CD5" s="21">
        <v>0</v>
      </c>
      <c r="CE5" s="21">
        <v>0</v>
      </c>
      <c r="CF5" s="21">
        <v>0</v>
      </c>
      <c r="CG5" s="21">
        <v>0</v>
      </c>
      <c r="CH5" s="21">
        <v>0</v>
      </c>
      <c r="CI5" s="21">
        <v>0</v>
      </c>
      <c r="CJ5" s="21">
        <v>0</v>
      </c>
      <c r="CK5" s="21">
        <v>0</v>
      </c>
      <c r="CL5" s="21">
        <v>0</v>
      </c>
      <c r="CM5" s="21">
        <v>0</v>
      </c>
      <c r="CN5" s="21">
        <v>0</v>
      </c>
      <c r="CO5" s="21">
        <v>0</v>
      </c>
      <c r="CP5" s="21">
        <v>0</v>
      </c>
      <c r="CQ5" s="21">
        <v>0</v>
      </c>
      <c r="CR5" s="21">
        <v>0</v>
      </c>
      <c r="CS5" s="21">
        <v>0</v>
      </c>
      <c r="CT5" s="21">
        <v>0</v>
      </c>
      <c r="CU5" s="21">
        <v>0</v>
      </c>
      <c r="CV5" s="21">
        <v>0</v>
      </c>
      <c r="CW5" s="21">
        <v>0</v>
      </c>
      <c r="CX5" s="21">
        <v>0</v>
      </c>
      <c r="CY5" s="21">
        <v>0</v>
      </c>
      <c r="CZ5" s="21">
        <v>0</v>
      </c>
      <c r="DA5" s="21">
        <v>0</v>
      </c>
      <c r="DB5" s="21">
        <v>0</v>
      </c>
      <c r="DC5" s="21">
        <v>0</v>
      </c>
      <c r="DD5" s="21">
        <v>0</v>
      </c>
      <c r="DE5" s="21">
        <v>0</v>
      </c>
      <c r="DF5" s="21">
        <v>0</v>
      </c>
      <c r="DG5" s="21">
        <v>0</v>
      </c>
      <c r="DH5" s="21">
        <v>0</v>
      </c>
      <c r="DI5" s="21">
        <v>3679.4</v>
      </c>
      <c r="DJ5" s="21">
        <v>0</v>
      </c>
      <c r="DK5" s="21">
        <v>0</v>
      </c>
      <c r="DL5" s="21">
        <v>0</v>
      </c>
      <c r="DM5" s="21">
        <v>0</v>
      </c>
      <c r="DN5" s="21">
        <v>0</v>
      </c>
      <c r="DO5" s="21">
        <v>6.1</v>
      </c>
      <c r="DP5" s="21">
        <v>0</v>
      </c>
      <c r="DQ5" s="21">
        <v>0</v>
      </c>
      <c r="DR5" s="21">
        <v>1738.1</v>
      </c>
      <c r="DS5" s="21">
        <v>0</v>
      </c>
      <c r="DT5" s="21">
        <v>0</v>
      </c>
      <c r="DU5" s="21">
        <v>0</v>
      </c>
      <c r="DV5" s="21">
        <v>0</v>
      </c>
      <c r="DW5" s="21">
        <v>0</v>
      </c>
      <c r="DX5" s="21">
        <v>1462.3</v>
      </c>
      <c r="DY5" s="21">
        <v>0</v>
      </c>
      <c r="DZ5" s="21">
        <f>SUM(DY5/DX5*100)</f>
        <v>0</v>
      </c>
      <c r="EA5" s="21">
        <v>0</v>
      </c>
      <c r="EB5" s="21">
        <v>0</v>
      </c>
      <c r="EC5" s="21">
        <v>0</v>
      </c>
      <c r="ED5" s="21">
        <v>0</v>
      </c>
      <c r="EE5" s="21">
        <v>0</v>
      </c>
      <c r="EF5" s="21">
        <v>0</v>
      </c>
      <c r="EG5" s="21">
        <v>0</v>
      </c>
      <c r="EH5" s="21">
        <v>0</v>
      </c>
      <c r="EI5" s="21">
        <v>0</v>
      </c>
      <c r="EJ5" s="21">
        <v>972</v>
      </c>
      <c r="EK5" s="21">
        <v>0</v>
      </c>
      <c r="EL5" s="21">
        <f>SUM(EK5/EJ5*100)</f>
        <v>0</v>
      </c>
      <c r="EM5" s="21">
        <v>0</v>
      </c>
      <c r="EN5" s="21">
        <v>0</v>
      </c>
      <c r="EO5" s="21">
        <v>0</v>
      </c>
      <c r="EP5" s="21">
        <v>0</v>
      </c>
      <c r="EQ5" s="21">
        <v>0</v>
      </c>
      <c r="ER5" s="21">
        <v>0</v>
      </c>
      <c r="ES5" s="21">
        <v>0</v>
      </c>
      <c r="ET5" s="21">
        <v>0</v>
      </c>
      <c r="EU5" s="21">
        <v>0</v>
      </c>
      <c r="EV5" s="21">
        <v>0</v>
      </c>
      <c r="EW5" s="21">
        <v>0</v>
      </c>
      <c r="EX5" s="21">
        <v>0</v>
      </c>
      <c r="EY5" s="21">
        <v>0</v>
      </c>
      <c r="EZ5" s="21">
        <v>0</v>
      </c>
      <c r="FA5" s="21">
        <v>0</v>
      </c>
      <c r="FB5" s="21">
        <v>0</v>
      </c>
      <c r="FC5" s="21">
        <v>0</v>
      </c>
      <c r="FD5" s="21">
        <v>0</v>
      </c>
      <c r="FE5" s="21">
        <v>0</v>
      </c>
      <c r="FF5" s="21">
        <v>0</v>
      </c>
      <c r="FG5" s="21">
        <v>0</v>
      </c>
      <c r="FH5" s="21">
        <v>150</v>
      </c>
      <c r="FI5" s="21">
        <v>0</v>
      </c>
      <c r="FJ5" s="21">
        <f>SUM(FI5/FH5*100)</f>
        <v>0</v>
      </c>
      <c r="FK5" s="21">
        <v>0</v>
      </c>
      <c r="FL5" s="21">
        <v>0</v>
      </c>
      <c r="FM5" s="21">
        <v>0</v>
      </c>
      <c r="FN5" s="21">
        <v>0</v>
      </c>
      <c r="FO5" s="21">
        <v>0</v>
      </c>
      <c r="FP5" s="21">
        <v>0</v>
      </c>
      <c r="FQ5" s="21">
        <v>0</v>
      </c>
      <c r="FR5" s="21">
        <v>0</v>
      </c>
      <c r="FS5" s="21">
        <v>0</v>
      </c>
      <c r="FT5" s="19">
        <f>K5+N5+Q5+T5+W5+Z5+AC5+AF5+AI5+AL5+AO5+AR5+AU5+AX5+BA5+BD5+BG5+BJ5+BM5+BP5+BS5+BV5+BY5+CB5+CE5+CH5+CK5+CN5+CQ5+CT5+CW5+CZ5+DC5+DF5+DI5+DL5+DO5+DR5+DU5+DX5+EA5+ED5+EG5+EJ5+EM5+EP5+ES5+EV5+EY5+FB5+FE5+FH5+FK5+FN5+FQ5</f>
        <v>32145.3</v>
      </c>
      <c r="FU5" s="19">
        <f>L5+O5+R5+U5+X5+AA5+AD5+AG5+AJ5+AM5+AP5+AS5+AV5+AY5+BB5+BE5+BH5+BK5+BN5+BQ5+BT5+BW5+BZ5+CC5+CF5+CI5+CL5+CO5+CR5+CU5+CX5+DA5+DD5+DG5+DJ5+DM5+DP5+DS5+DV5+DY5+EB5+EE5+EH5+EK5+EN5+EQ5+ET5+EW5+EZ5+FC5+FF5+FI5+FL5+FO5+FR5</f>
        <v>1351.8</v>
      </c>
      <c r="FV5" s="19">
        <f>SUM(FU5/FT5*100)</f>
        <v>4.2052803986896992</v>
      </c>
      <c r="FW5" s="21">
        <v>2687</v>
      </c>
      <c r="FX5" s="21">
        <v>675.9</v>
      </c>
      <c r="FY5" s="21">
        <f>SUM(FX5/FW5*100)</f>
        <v>25.15444733903982</v>
      </c>
      <c r="FZ5" s="21">
        <v>548.5</v>
      </c>
      <c r="GA5" s="21">
        <v>87.6</v>
      </c>
      <c r="GB5" s="21">
        <f>SUM(GA5/FZ5*100)</f>
        <v>15.970829535095715</v>
      </c>
      <c r="GC5" s="21">
        <v>127.3</v>
      </c>
      <c r="GD5" s="21">
        <v>29.2</v>
      </c>
      <c r="GE5" s="21">
        <f>SUM(GD5/GC5*100)</f>
        <v>22.937941869599371</v>
      </c>
      <c r="GF5" s="21">
        <v>1.2</v>
      </c>
      <c r="GG5" s="21">
        <v>0</v>
      </c>
      <c r="GH5" s="21">
        <f>SUM(GG5/GF5*100)</f>
        <v>0</v>
      </c>
      <c r="GI5" s="21">
        <v>295.2</v>
      </c>
      <c r="GJ5" s="21">
        <v>49.3</v>
      </c>
      <c r="GK5" s="21">
        <f>SUM(GJ5/GI5*100)</f>
        <v>16.700542005420054</v>
      </c>
      <c r="GL5" s="21">
        <v>1857.2</v>
      </c>
      <c r="GM5" s="21">
        <v>0</v>
      </c>
      <c r="GN5" s="21">
        <f>SUM(GM5/GL5*100)</f>
        <v>0</v>
      </c>
      <c r="GO5" s="21">
        <v>0</v>
      </c>
      <c r="GP5" s="21">
        <v>0</v>
      </c>
      <c r="GQ5" s="21">
        <v>0</v>
      </c>
      <c r="GR5" s="21">
        <v>82.1</v>
      </c>
      <c r="GS5" s="21">
        <v>78.400000000000006</v>
      </c>
      <c r="GT5" s="21">
        <f>SUM(GS5/GR5)*100</f>
        <v>95.493300852618773</v>
      </c>
      <c r="GU5" s="21">
        <v>6818.1</v>
      </c>
      <c r="GV5" s="21">
        <v>1736.4</v>
      </c>
      <c r="GW5" s="21">
        <f>SUM(GV5/GU5*100)</f>
        <v>25.46750561006732</v>
      </c>
      <c r="GX5" s="21">
        <v>95837</v>
      </c>
      <c r="GY5" s="21">
        <v>23775</v>
      </c>
      <c r="GZ5" s="21">
        <f>SUM(GY5/GX5*100)</f>
        <v>24.807746486221397</v>
      </c>
      <c r="HA5" s="21">
        <v>0</v>
      </c>
      <c r="HB5" s="21">
        <v>0</v>
      </c>
      <c r="HC5" s="21">
        <v>0</v>
      </c>
      <c r="HD5" s="21">
        <v>0.4</v>
      </c>
      <c r="HE5" s="21">
        <v>0</v>
      </c>
      <c r="HF5" s="21">
        <f>SUM(HE5/HD5*100)</f>
        <v>0</v>
      </c>
      <c r="HG5" s="21">
        <v>295.2</v>
      </c>
      <c r="HH5" s="21">
        <v>43.4</v>
      </c>
      <c r="HI5" s="21">
        <f>SUM(HH5/HG5*100)</f>
        <v>14.70189701897019</v>
      </c>
      <c r="HJ5" s="21">
        <v>12338.5</v>
      </c>
      <c r="HK5" s="21">
        <v>3084.6</v>
      </c>
      <c r="HL5" s="21">
        <f>SUM(HK5/HJ5*100)</f>
        <v>24.999797382177736</v>
      </c>
      <c r="HM5" s="21">
        <v>0</v>
      </c>
      <c r="HN5" s="21">
        <v>0</v>
      </c>
      <c r="HO5" s="21">
        <v>0</v>
      </c>
      <c r="HP5" s="21">
        <v>52.7</v>
      </c>
      <c r="HQ5" s="21">
        <v>7.9</v>
      </c>
      <c r="HR5" s="21">
        <f>SUM(HQ5/HP5*100)</f>
        <v>14.990512333965844</v>
      </c>
      <c r="HS5" s="21">
        <v>2.1</v>
      </c>
      <c r="HT5" s="21">
        <v>0</v>
      </c>
      <c r="HU5" s="21">
        <f>SUM(HT5/HS5*100)</f>
        <v>0</v>
      </c>
      <c r="HV5" s="21">
        <v>0</v>
      </c>
      <c r="HW5" s="21">
        <v>0</v>
      </c>
      <c r="HX5" s="21">
        <v>0</v>
      </c>
      <c r="HY5" s="21">
        <v>1073</v>
      </c>
      <c r="HZ5" s="21">
        <v>266</v>
      </c>
      <c r="IA5" s="21">
        <f>SUM(HZ5/HY5*100)</f>
        <v>24.79030754892824</v>
      </c>
      <c r="IB5" s="21">
        <v>0</v>
      </c>
      <c r="IC5" s="21">
        <v>0</v>
      </c>
      <c r="ID5" s="21">
        <v>0</v>
      </c>
      <c r="IE5" s="19">
        <f>SUM(FW5+FZ5+GC5+GF5+GI5+GL5+GO5+GR5+GU5+GX5+HA5+HD5+HG5+HJ5+HM5+HP5+HS5+HV5+HY5+IB5)</f>
        <v>122015.5</v>
      </c>
      <c r="IF5" s="19">
        <f>SUM(FX5+GA5+GD5+GG5+GJ5+GM5+GP5+GS5+GV5+GY5+HB5+HE5+HH5+HK5+HN5+HQ5+HT5+HW5+HZ5+IC5)</f>
        <v>29833.7</v>
      </c>
      <c r="IG5" s="19">
        <f>SUM(IF5/IE5*100)</f>
        <v>24.450746011777195</v>
      </c>
      <c r="IH5" s="21">
        <v>0</v>
      </c>
      <c r="II5" s="21">
        <v>0</v>
      </c>
      <c r="IJ5" s="21">
        <v>0</v>
      </c>
      <c r="IK5" s="21">
        <v>0</v>
      </c>
      <c r="IL5" s="21">
        <v>0</v>
      </c>
      <c r="IM5" s="21">
        <v>0</v>
      </c>
      <c r="IN5" s="21">
        <v>0</v>
      </c>
      <c r="IO5" s="21">
        <v>0</v>
      </c>
      <c r="IP5" s="21">
        <v>0</v>
      </c>
      <c r="IQ5" s="21">
        <v>0</v>
      </c>
      <c r="IR5" s="21">
        <v>0</v>
      </c>
      <c r="IS5" s="21">
        <v>0</v>
      </c>
      <c r="IT5" s="19">
        <f t="shared" ref="IT5:IT25" si="2">SUM(IH5+IK5+IN5+IQ5)</f>
        <v>0</v>
      </c>
      <c r="IU5" s="19">
        <f t="shared" ref="IU5:IU30" si="3">II5+IL5</f>
        <v>0</v>
      </c>
      <c r="IV5" s="19">
        <v>0</v>
      </c>
      <c r="IW5" s="20">
        <f t="shared" ref="IW5:IW30" si="4">SUM(H5+FT5+IE5+IT5)</f>
        <v>189739.8</v>
      </c>
      <c r="IX5" s="20">
        <f t="shared" ref="IX5:IX30" si="5">SUM(I5+FU5+IF5+IU5)</f>
        <v>40080.199999999997</v>
      </c>
      <c r="IY5" s="20">
        <f>SUM(IX5/IW5*100)</f>
        <v>21.123770553146993</v>
      </c>
    </row>
    <row r="6" spans="1:259" s="23" customFormat="1" ht="23.25" customHeight="1">
      <c r="A6" s="18" t="s">
        <v>6</v>
      </c>
      <c r="B6" s="21">
        <v>5202.8999999999996</v>
      </c>
      <c r="C6" s="21">
        <v>1300.8</v>
      </c>
      <c r="D6" s="21">
        <f t="shared" ref="D6:D33" si="6">SUM(C6/B6*100)</f>
        <v>25.001441503776739</v>
      </c>
      <c r="E6" s="21">
        <v>38906.1</v>
      </c>
      <c r="F6" s="21">
        <v>9726.6</v>
      </c>
      <c r="G6" s="21">
        <f t="shared" ref="G6:G33" si="7">SUM(F6/E6*100)</f>
        <v>25.000192771827557</v>
      </c>
      <c r="H6" s="19">
        <f t="shared" si="0"/>
        <v>44109</v>
      </c>
      <c r="I6" s="19">
        <f t="shared" si="1"/>
        <v>11027.4</v>
      </c>
      <c r="J6" s="19">
        <f t="shared" ref="J6:J33" si="8">SUM(I6/H6*100)</f>
        <v>25.000340066653067</v>
      </c>
      <c r="K6" s="21">
        <v>4751.8</v>
      </c>
      <c r="L6" s="21">
        <v>0</v>
      </c>
      <c r="M6" s="21">
        <f t="shared" ref="M6:M33" si="9">SUM(L6/K6*100)</f>
        <v>0</v>
      </c>
      <c r="N6" s="21">
        <v>15842.3</v>
      </c>
      <c r="O6" s="21">
        <v>0</v>
      </c>
      <c r="P6" s="21">
        <f t="shared" ref="P6:P33" si="10">SUM(O6/N6*100)</f>
        <v>0</v>
      </c>
      <c r="Q6" s="21">
        <v>0</v>
      </c>
      <c r="R6" s="21">
        <v>0</v>
      </c>
      <c r="S6" s="21">
        <v>0</v>
      </c>
      <c r="T6" s="21">
        <v>31891.9</v>
      </c>
      <c r="U6" s="21">
        <v>4405.7</v>
      </c>
      <c r="V6" s="21">
        <f t="shared" ref="V6:V33" si="11">SUM(U6/T6*100)</f>
        <v>13.814479538691641</v>
      </c>
      <c r="W6" s="21">
        <v>1626.4</v>
      </c>
      <c r="X6" s="21">
        <v>611.5</v>
      </c>
      <c r="Y6" s="21">
        <f t="shared" ref="Y6:Y33" si="12">SUM(X6/W6*100)</f>
        <v>37.598376783079189</v>
      </c>
      <c r="Z6" s="21">
        <v>0</v>
      </c>
      <c r="AA6" s="21">
        <v>0</v>
      </c>
      <c r="AB6" s="21">
        <v>0</v>
      </c>
      <c r="AC6" s="21">
        <v>93.7</v>
      </c>
      <c r="AD6" s="21">
        <v>0</v>
      </c>
      <c r="AE6" s="21">
        <f t="shared" ref="AE6:AE30" si="13">SUM(AD6/AC7)*100</f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  <c r="BL6" s="21">
        <v>0</v>
      </c>
      <c r="BM6" s="21">
        <v>0</v>
      </c>
      <c r="BN6" s="21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0</v>
      </c>
      <c r="BY6" s="21">
        <v>0</v>
      </c>
      <c r="BZ6" s="21">
        <v>0</v>
      </c>
      <c r="CA6" s="21">
        <v>0</v>
      </c>
      <c r="CB6" s="21">
        <v>0</v>
      </c>
      <c r="CC6" s="21">
        <v>0</v>
      </c>
      <c r="CD6" s="21">
        <v>0</v>
      </c>
      <c r="CE6" s="21">
        <v>0</v>
      </c>
      <c r="CF6" s="21">
        <v>0</v>
      </c>
      <c r="CG6" s="21">
        <v>0</v>
      </c>
      <c r="CH6" s="21">
        <v>0</v>
      </c>
      <c r="CI6" s="21">
        <v>0</v>
      </c>
      <c r="CJ6" s="21">
        <v>0</v>
      </c>
      <c r="CK6" s="21">
        <v>0</v>
      </c>
      <c r="CL6" s="21">
        <v>0</v>
      </c>
      <c r="CM6" s="21">
        <v>0</v>
      </c>
      <c r="CN6" s="21">
        <v>0</v>
      </c>
      <c r="CO6" s="21">
        <v>0</v>
      </c>
      <c r="CP6" s="21">
        <v>0</v>
      </c>
      <c r="CQ6" s="21">
        <v>0</v>
      </c>
      <c r="CR6" s="21">
        <v>0</v>
      </c>
      <c r="CS6" s="21">
        <v>0</v>
      </c>
      <c r="CT6" s="21">
        <v>0</v>
      </c>
      <c r="CU6" s="21">
        <v>0</v>
      </c>
      <c r="CV6" s="21">
        <v>0</v>
      </c>
      <c r="CW6" s="21">
        <v>0</v>
      </c>
      <c r="CX6" s="21">
        <v>0</v>
      </c>
      <c r="CY6" s="21">
        <v>0</v>
      </c>
      <c r="CZ6" s="21">
        <v>0</v>
      </c>
      <c r="DA6" s="21">
        <v>0</v>
      </c>
      <c r="DB6" s="21">
        <v>0</v>
      </c>
      <c r="DC6" s="21">
        <v>0</v>
      </c>
      <c r="DD6" s="21">
        <v>0</v>
      </c>
      <c r="DE6" s="21">
        <v>0</v>
      </c>
      <c r="DF6" s="21">
        <v>0</v>
      </c>
      <c r="DG6" s="21">
        <v>0</v>
      </c>
      <c r="DH6" s="21">
        <v>0</v>
      </c>
      <c r="DI6" s="21">
        <v>3002.5</v>
      </c>
      <c r="DJ6" s="21">
        <v>0</v>
      </c>
      <c r="DK6" s="21">
        <v>0</v>
      </c>
      <c r="DL6" s="21">
        <v>374</v>
      </c>
      <c r="DM6" s="21">
        <v>0</v>
      </c>
      <c r="DN6" s="21">
        <v>0</v>
      </c>
      <c r="DO6" s="21">
        <v>6.6</v>
      </c>
      <c r="DP6" s="21">
        <v>0</v>
      </c>
      <c r="DQ6" s="21">
        <v>0</v>
      </c>
      <c r="DR6" s="21">
        <v>0</v>
      </c>
      <c r="DS6" s="21">
        <v>0</v>
      </c>
      <c r="DT6" s="21">
        <v>0</v>
      </c>
      <c r="DU6" s="21">
        <v>0</v>
      </c>
      <c r="DV6" s="21">
        <v>0</v>
      </c>
      <c r="DW6" s="21">
        <v>0</v>
      </c>
      <c r="DX6" s="21">
        <v>1529.5</v>
      </c>
      <c r="DY6" s="21">
        <v>0</v>
      </c>
      <c r="DZ6" s="21">
        <f t="shared" ref="DZ6:DZ26" si="14">SUM(DY6/DX6*100)</f>
        <v>0</v>
      </c>
      <c r="EA6" s="21">
        <v>0</v>
      </c>
      <c r="EB6" s="21">
        <v>0</v>
      </c>
      <c r="EC6" s="21">
        <v>0</v>
      </c>
      <c r="ED6" s="21">
        <v>0</v>
      </c>
      <c r="EE6" s="21">
        <v>0</v>
      </c>
      <c r="EF6" s="21">
        <v>0</v>
      </c>
      <c r="EG6" s="21">
        <v>0</v>
      </c>
      <c r="EH6" s="21">
        <v>0</v>
      </c>
      <c r="EI6" s="21">
        <v>0</v>
      </c>
      <c r="EJ6" s="21">
        <v>972</v>
      </c>
      <c r="EK6" s="21">
        <v>0</v>
      </c>
      <c r="EL6" s="21">
        <f t="shared" ref="EL6:EL33" si="15">SUM(EK6/EJ6*100)</f>
        <v>0</v>
      </c>
      <c r="EM6" s="21">
        <v>0</v>
      </c>
      <c r="EN6" s="21">
        <v>0</v>
      </c>
      <c r="EO6" s="21">
        <v>0</v>
      </c>
      <c r="EP6" s="21">
        <v>0</v>
      </c>
      <c r="EQ6" s="21">
        <v>0</v>
      </c>
      <c r="ER6" s="21">
        <v>0</v>
      </c>
      <c r="ES6" s="21">
        <v>0</v>
      </c>
      <c r="ET6" s="21">
        <v>0</v>
      </c>
      <c r="EU6" s="21">
        <v>0</v>
      </c>
      <c r="EV6" s="21">
        <v>0</v>
      </c>
      <c r="EW6" s="21">
        <v>0</v>
      </c>
      <c r="EX6" s="21">
        <v>0</v>
      </c>
      <c r="EY6" s="21">
        <v>0</v>
      </c>
      <c r="EZ6" s="21">
        <v>0</v>
      </c>
      <c r="FA6" s="21">
        <v>0</v>
      </c>
      <c r="FB6" s="21">
        <v>0</v>
      </c>
      <c r="FC6" s="21">
        <v>0</v>
      </c>
      <c r="FD6" s="21">
        <v>0</v>
      </c>
      <c r="FE6" s="21">
        <v>0</v>
      </c>
      <c r="FF6" s="21">
        <v>0</v>
      </c>
      <c r="FG6" s="21">
        <v>0</v>
      </c>
      <c r="FH6" s="21">
        <v>375</v>
      </c>
      <c r="FI6" s="21">
        <v>0</v>
      </c>
      <c r="FJ6" s="21">
        <f t="shared" ref="FJ6:FJ33" si="16">SUM(FI6/FH6*100)</f>
        <v>0</v>
      </c>
      <c r="FK6" s="21">
        <v>0</v>
      </c>
      <c r="FL6" s="21">
        <v>0</v>
      </c>
      <c r="FM6" s="21">
        <v>0</v>
      </c>
      <c r="FN6" s="21">
        <v>0</v>
      </c>
      <c r="FO6" s="21">
        <v>0</v>
      </c>
      <c r="FP6" s="21">
        <v>0</v>
      </c>
      <c r="FQ6" s="21">
        <v>0</v>
      </c>
      <c r="FR6" s="21">
        <v>0</v>
      </c>
      <c r="FS6" s="21">
        <v>0</v>
      </c>
      <c r="FT6" s="19">
        <f t="shared" ref="FT6:FT31" si="17">K6+N6+Q6+T6+W6+Z6+AC6+AF6+AI6+AL6+AO6+AR6+AU6+AX6+BA6+BD6+BG6+BJ6+BM6+BP6+BS6+BV6+BY6+CB6+CE6+CH6+CK6+CN6+CQ6+CT6+CW6+CZ6+DC6+DF6+DI6+DL6+DO6+DR6+DU6+DX6+EA6+ED6+EG6+EJ6+EM6+EP6+ES6+EV6+EY6+FB6+FE6+FH6+FK6+FN6+FQ6</f>
        <v>60465.7</v>
      </c>
      <c r="FU6" s="19">
        <f t="shared" ref="FU6:FU31" si="18">L6+O6+R6+U6+X6+AA6+AD6+AG6+AJ6+AM6+AP6+AS6+AV6+AY6+BB6+BE6+BH6+BK6+BN6+BQ6+BT6+BW6+BZ6+CC6+CF6+CI6+CL6+CO6+CR6+CU6+CX6+DA6+DD6+DG6+DJ6+DM6+DP6+DS6+DV6+DY6+EB6+EE6+EH6+EK6+EN6+EQ6+ET6+EW6+EZ6+FC6+FF6+FI6+FL6+FO6+FR6</f>
        <v>5017.2</v>
      </c>
      <c r="FV6" s="19">
        <f t="shared" ref="FV6:FV33" si="19">SUM(FU6/FT6*100)</f>
        <v>8.2975968193537817</v>
      </c>
      <c r="FW6" s="21">
        <v>3814.3</v>
      </c>
      <c r="FX6" s="21">
        <v>1002.2</v>
      </c>
      <c r="FY6" s="21">
        <f t="shared" ref="FY6:FY33" si="20">SUM(FX6/FW6*100)</f>
        <v>26.27480795952075</v>
      </c>
      <c r="FZ6" s="21">
        <v>828.1</v>
      </c>
      <c r="GA6" s="21">
        <v>138.19999999999999</v>
      </c>
      <c r="GB6" s="21">
        <f t="shared" ref="GB6:GB33" si="21">SUM(GA6/FZ6*100)</f>
        <v>16.68880569979471</v>
      </c>
      <c r="GC6" s="21">
        <v>587.29999999999995</v>
      </c>
      <c r="GD6" s="21">
        <v>123.5</v>
      </c>
      <c r="GE6" s="21">
        <f t="shared" ref="GE6:GE33" si="22">SUM(GD6/GC6*100)</f>
        <v>21.028435211987063</v>
      </c>
      <c r="GF6" s="21">
        <v>2.2000000000000002</v>
      </c>
      <c r="GG6" s="21">
        <v>0</v>
      </c>
      <c r="GH6" s="21">
        <f t="shared" ref="GH6:GH33" si="23">SUM(GG6/GF6*100)</f>
        <v>0</v>
      </c>
      <c r="GI6" s="21">
        <v>549.20000000000005</v>
      </c>
      <c r="GJ6" s="21">
        <v>104.8</v>
      </c>
      <c r="GK6" s="21">
        <f t="shared" ref="GK6:GK33" si="24">SUM(GJ6/GI6*100)</f>
        <v>19.082301529497446</v>
      </c>
      <c r="GL6" s="21">
        <v>3714.5</v>
      </c>
      <c r="GM6" s="21">
        <v>0</v>
      </c>
      <c r="GN6" s="21">
        <f t="shared" ref="GN6:GN33" si="25">SUM(GM6/GL6*100)</f>
        <v>0</v>
      </c>
      <c r="GO6" s="21">
        <v>0</v>
      </c>
      <c r="GP6" s="21">
        <v>0</v>
      </c>
      <c r="GQ6" s="21">
        <v>0</v>
      </c>
      <c r="GR6" s="21">
        <v>82.1</v>
      </c>
      <c r="GS6" s="21">
        <v>82.1</v>
      </c>
      <c r="GT6" s="21">
        <f t="shared" ref="GT6:GT33" si="26">SUM(GS6/GR6)*100</f>
        <v>100</v>
      </c>
      <c r="GU6" s="21">
        <v>15997.1</v>
      </c>
      <c r="GV6" s="21">
        <v>3999.6</v>
      </c>
      <c r="GW6" s="21">
        <f t="shared" ref="GW6:GW33" si="27">SUM(GV6/GU6*100)</f>
        <v>25.002031618230802</v>
      </c>
      <c r="GX6" s="21">
        <v>98399.1</v>
      </c>
      <c r="GY6" s="21">
        <v>23819.3</v>
      </c>
      <c r="GZ6" s="21">
        <f t="shared" ref="GZ6:GZ33" si="28">SUM(GY6/GX6*100)</f>
        <v>24.206827094963266</v>
      </c>
      <c r="HA6" s="21">
        <v>849.3</v>
      </c>
      <c r="HB6" s="21">
        <v>149.80000000000001</v>
      </c>
      <c r="HC6" s="21">
        <f t="shared" ref="HC6:HC33" si="29">SUM(HB6/HA6*100)</f>
        <v>17.638054868715415</v>
      </c>
      <c r="HD6" s="21">
        <v>0.1</v>
      </c>
      <c r="HE6" s="21">
        <v>0</v>
      </c>
      <c r="HF6" s="21">
        <f t="shared" ref="HF6:HF33" si="30">SUM(HE6/HD6*100)</f>
        <v>0</v>
      </c>
      <c r="HG6" s="21">
        <v>295.2</v>
      </c>
      <c r="HH6" s="21">
        <v>57</v>
      </c>
      <c r="HI6" s="21">
        <f t="shared" ref="HI6:HI33" si="31">SUM(HH6/HG6*100)</f>
        <v>19.308943089430894</v>
      </c>
      <c r="HJ6" s="21">
        <v>13170.3</v>
      </c>
      <c r="HK6" s="21">
        <v>3292.8</v>
      </c>
      <c r="HL6" s="21">
        <f t="shared" ref="HL6:HL33" si="32">SUM(HK6/HJ6*100)</f>
        <v>25.001708389330542</v>
      </c>
      <c r="HM6" s="21">
        <v>0</v>
      </c>
      <c r="HN6" s="21">
        <v>0</v>
      </c>
      <c r="HO6" s="21">
        <v>0</v>
      </c>
      <c r="HP6" s="21">
        <v>52.8</v>
      </c>
      <c r="HQ6" s="21">
        <v>9.1</v>
      </c>
      <c r="HR6" s="21">
        <f t="shared" ref="HR6:HR33" si="33">SUM(HQ6/HP6*100)</f>
        <v>17.234848484848484</v>
      </c>
      <c r="HS6" s="21">
        <v>39.4</v>
      </c>
      <c r="HT6" s="21">
        <v>0</v>
      </c>
      <c r="HU6" s="21">
        <f t="shared" ref="HU6:HU33" si="34">SUM(HT6/HS6*100)</f>
        <v>0</v>
      </c>
      <c r="HV6" s="21">
        <v>0</v>
      </c>
      <c r="HW6" s="21">
        <v>0</v>
      </c>
      <c r="HX6" s="21">
        <v>0</v>
      </c>
      <c r="HY6" s="21">
        <v>1207</v>
      </c>
      <c r="HZ6" s="21">
        <v>299.2</v>
      </c>
      <c r="IA6" s="21">
        <f t="shared" ref="IA6:IA33" si="35">SUM(HZ6/HY6*100)</f>
        <v>24.788732394366196</v>
      </c>
      <c r="IB6" s="21">
        <v>0</v>
      </c>
      <c r="IC6" s="21">
        <v>0</v>
      </c>
      <c r="ID6" s="21">
        <v>0</v>
      </c>
      <c r="IE6" s="19">
        <f t="shared" ref="IE6:IE30" si="36">SUM(FW6+FZ6+GC6+GF6+GI6+GL6+GO6+GR6+GU6+GX6+HA6+HD6+HG6+HJ6+HM6+HP6+HS6+HV6+HY6+IB6)</f>
        <v>139588</v>
      </c>
      <c r="IF6" s="19">
        <f t="shared" ref="IF6:IF30" si="37">SUM(FX6+GA6+GD6+GG6+GJ6+GM6+GP6+GS6+GV6+GY6+HB6+HE6+HH6+HK6+HN6+HQ6+HT6+HW6+HZ6+IC6)</f>
        <v>33077.599999999991</v>
      </c>
      <c r="IG6" s="19">
        <f t="shared" ref="IG6:IG33" si="38">SUM(IF6/IE6*100)</f>
        <v>23.696592830329248</v>
      </c>
      <c r="IH6" s="21">
        <v>0</v>
      </c>
      <c r="II6" s="21">
        <v>0</v>
      </c>
      <c r="IJ6" s="21">
        <v>0</v>
      </c>
      <c r="IK6" s="21">
        <v>12.6</v>
      </c>
      <c r="IL6" s="21">
        <v>0</v>
      </c>
      <c r="IM6" s="21">
        <f t="shared" ref="IM6:IM33" si="39">SUM(IL6/IK6*100)</f>
        <v>0</v>
      </c>
      <c r="IN6" s="21">
        <v>0</v>
      </c>
      <c r="IO6" s="21">
        <v>0</v>
      </c>
      <c r="IP6" s="21">
        <v>0</v>
      </c>
      <c r="IQ6" s="21">
        <v>0</v>
      </c>
      <c r="IR6" s="21">
        <v>0</v>
      </c>
      <c r="IS6" s="21">
        <v>0</v>
      </c>
      <c r="IT6" s="19">
        <f t="shared" si="2"/>
        <v>12.6</v>
      </c>
      <c r="IU6" s="19">
        <f t="shared" si="3"/>
        <v>0</v>
      </c>
      <c r="IV6" s="19">
        <f t="shared" ref="IV6:IV33" si="40">SUM(IU6/IT6*100)</f>
        <v>0</v>
      </c>
      <c r="IW6" s="20">
        <f t="shared" si="4"/>
        <v>244175.30000000002</v>
      </c>
      <c r="IX6" s="20">
        <f t="shared" si="5"/>
        <v>49122.19999999999</v>
      </c>
      <c r="IY6" s="20">
        <f t="shared" ref="IY6:IY33" si="41">SUM(IX6/IW6*100)</f>
        <v>20.11759584200367</v>
      </c>
    </row>
    <row r="7" spans="1:259" s="23" customFormat="1" ht="23.25" customHeight="1">
      <c r="A7" s="18" t="s">
        <v>7</v>
      </c>
      <c r="B7" s="21">
        <v>11034.7</v>
      </c>
      <c r="C7" s="21">
        <v>2758.8</v>
      </c>
      <c r="D7" s="21">
        <f t="shared" si="6"/>
        <v>25.001132790198195</v>
      </c>
      <c r="E7" s="21">
        <v>33104.400000000001</v>
      </c>
      <c r="F7" s="21">
        <v>8276.1</v>
      </c>
      <c r="G7" s="21">
        <f t="shared" si="7"/>
        <v>25</v>
      </c>
      <c r="H7" s="19">
        <f t="shared" si="0"/>
        <v>44139.100000000006</v>
      </c>
      <c r="I7" s="19">
        <f t="shared" si="1"/>
        <v>11034.900000000001</v>
      </c>
      <c r="J7" s="19">
        <f t="shared" si="8"/>
        <v>25.000283195624739</v>
      </c>
      <c r="K7" s="21">
        <v>9276</v>
      </c>
      <c r="L7" s="21">
        <v>0</v>
      </c>
      <c r="M7" s="21">
        <f t="shared" si="9"/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16777</v>
      </c>
      <c r="U7" s="21">
        <v>1782.6</v>
      </c>
      <c r="V7" s="21">
        <f t="shared" si="11"/>
        <v>10.625260773678249</v>
      </c>
      <c r="W7" s="21">
        <v>3059</v>
      </c>
      <c r="X7" s="21">
        <v>322</v>
      </c>
      <c r="Y7" s="21">
        <f t="shared" si="12"/>
        <v>10.526315789473683</v>
      </c>
      <c r="Z7" s="21">
        <v>0</v>
      </c>
      <c r="AA7" s="21">
        <v>0</v>
      </c>
      <c r="AB7" s="21">
        <v>0</v>
      </c>
      <c r="AC7" s="21">
        <v>1264.8</v>
      </c>
      <c r="AD7" s="21">
        <v>0</v>
      </c>
      <c r="AE7" s="21">
        <f t="shared" si="13"/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20000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7829.5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14302.2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10000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21">
        <v>0</v>
      </c>
      <c r="DH7" s="21">
        <v>0</v>
      </c>
      <c r="DI7" s="21">
        <v>5791.3</v>
      </c>
      <c r="DJ7" s="21">
        <v>0</v>
      </c>
      <c r="DK7" s="21">
        <v>0</v>
      </c>
      <c r="DL7" s="21">
        <v>0</v>
      </c>
      <c r="DM7" s="21">
        <v>0</v>
      </c>
      <c r="DN7" s="21">
        <v>0</v>
      </c>
      <c r="DO7" s="21">
        <v>14.3</v>
      </c>
      <c r="DP7" s="21">
        <v>0</v>
      </c>
      <c r="DQ7" s="21">
        <v>0</v>
      </c>
      <c r="DR7" s="21">
        <v>0</v>
      </c>
      <c r="DS7" s="21">
        <v>0</v>
      </c>
      <c r="DT7" s="21">
        <v>0</v>
      </c>
      <c r="DU7" s="21">
        <v>0</v>
      </c>
      <c r="DV7" s="21">
        <v>0</v>
      </c>
      <c r="DW7" s="21">
        <v>0</v>
      </c>
      <c r="DX7" s="21">
        <v>2366.3000000000002</v>
      </c>
      <c r="DY7" s="21">
        <v>0</v>
      </c>
      <c r="DZ7" s="21">
        <f t="shared" si="14"/>
        <v>0</v>
      </c>
      <c r="EA7" s="21">
        <v>1172</v>
      </c>
      <c r="EB7" s="21">
        <v>0</v>
      </c>
      <c r="EC7" s="21">
        <f>SUM(EB7/EA7*100)</f>
        <v>0</v>
      </c>
      <c r="ED7" s="21">
        <v>168</v>
      </c>
      <c r="EE7" s="21">
        <v>0</v>
      </c>
      <c r="EF7" s="21">
        <f>SUM(EE7/ED7*100)</f>
        <v>0</v>
      </c>
      <c r="EG7" s="21">
        <v>0</v>
      </c>
      <c r="EH7" s="21">
        <v>0</v>
      </c>
      <c r="EI7" s="21">
        <v>0</v>
      </c>
      <c r="EJ7" s="21">
        <v>972</v>
      </c>
      <c r="EK7" s="21">
        <v>0</v>
      </c>
      <c r="EL7" s="21">
        <f t="shared" si="15"/>
        <v>0</v>
      </c>
      <c r="EM7" s="21">
        <v>5584.1</v>
      </c>
      <c r="EN7" s="21">
        <v>0</v>
      </c>
      <c r="EO7" s="21">
        <f>SUM(EN7/EM7*100)</f>
        <v>0</v>
      </c>
      <c r="EP7" s="21">
        <v>0</v>
      </c>
      <c r="EQ7" s="21">
        <v>0</v>
      </c>
      <c r="ER7" s="21">
        <v>0</v>
      </c>
      <c r="ES7" s="21">
        <v>0</v>
      </c>
      <c r="ET7" s="21">
        <v>0</v>
      </c>
      <c r="EU7" s="21">
        <v>0</v>
      </c>
      <c r="EV7" s="21">
        <v>0</v>
      </c>
      <c r="EW7" s="21">
        <v>0</v>
      </c>
      <c r="EX7" s="21">
        <v>0</v>
      </c>
      <c r="EY7" s="21">
        <v>0</v>
      </c>
      <c r="EZ7" s="21">
        <v>0</v>
      </c>
      <c r="FA7" s="21">
        <v>0</v>
      </c>
      <c r="FB7" s="21">
        <v>0</v>
      </c>
      <c r="FC7" s="21">
        <v>0</v>
      </c>
      <c r="FD7" s="21">
        <v>0</v>
      </c>
      <c r="FE7" s="21">
        <v>0</v>
      </c>
      <c r="FF7" s="21">
        <v>0</v>
      </c>
      <c r="FG7" s="21">
        <v>0</v>
      </c>
      <c r="FH7" s="21">
        <v>225</v>
      </c>
      <c r="FI7" s="21">
        <v>0</v>
      </c>
      <c r="FJ7" s="21">
        <f t="shared" si="16"/>
        <v>0</v>
      </c>
      <c r="FK7" s="21">
        <v>0</v>
      </c>
      <c r="FL7" s="21">
        <v>0</v>
      </c>
      <c r="FM7" s="21">
        <v>0</v>
      </c>
      <c r="FN7" s="21">
        <v>0</v>
      </c>
      <c r="FO7" s="21">
        <v>0</v>
      </c>
      <c r="FP7" s="21">
        <v>0</v>
      </c>
      <c r="FQ7" s="21">
        <v>0</v>
      </c>
      <c r="FR7" s="21">
        <v>0</v>
      </c>
      <c r="FS7" s="21">
        <v>0</v>
      </c>
      <c r="FT7" s="19">
        <f t="shared" si="17"/>
        <v>98801.500000000015</v>
      </c>
      <c r="FU7" s="19">
        <f t="shared" si="18"/>
        <v>2104.6</v>
      </c>
      <c r="FV7" s="19">
        <f t="shared" si="19"/>
        <v>2.1301296032954964</v>
      </c>
      <c r="FW7" s="21">
        <v>9792.2999999999993</v>
      </c>
      <c r="FX7" s="21">
        <v>2384.1</v>
      </c>
      <c r="FY7" s="21">
        <f t="shared" si="20"/>
        <v>24.34668055513005</v>
      </c>
      <c r="FZ7" s="21">
        <v>1503.3</v>
      </c>
      <c r="GA7" s="21">
        <v>293.8</v>
      </c>
      <c r="GB7" s="21">
        <f t="shared" si="21"/>
        <v>19.543670591365665</v>
      </c>
      <c r="GC7" s="21">
        <v>1552.4</v>
      </c>
      <c r="GD7" s="21">
        <v>213.4</v>
      </c>
      <c r="GE7" s="21">
        <f t="shared" si="22"/>
        <v>13.746457098685905</v>
      </c>
      <c r="GF7" s="21">
        <v>2</v>
      </c>
      <c r="GG7" s="21">
        <v>0</v>
      </c>
      <c r="GH7" s="21">
        <f t="shared" si="23"/>
        <v>0</v>
      </c>
      <c r="GI7" s="21">
        <v>803.1</v>
      </c>
      <c r="GJ7" s="21">
        <v>155.80000000000001</v>
      </c>
      <c r="GK7" s="21">
        <f t="shared" si="24"/>
        <v>19.399825675507408</v>
      </c>
      <c r="GL7" s="21">
        <v>1857.3</v>
      </c>
      <c r="GM7" s="21">
        <v>0</v>
      </c>
      <c r="GN7" s="21">
        <f t="shared" si="25"/>
        <v>0</v>
      </c>
      <c r="GO7" s="21">
        <v>2006.5</v>
      </c>
      <c r="GP7" s="21">
        <v>0</v>
      </c>
      <c r="GQ7" s="21">
        <f t="shared" ref="GQ7:GQ33" si="42">SUM(GP7/GO7*100)</f>
        <v>0</v>
      </c>
      <c r="GR7" s="21">
        <v>224.1</v>
      </c>
      <c r="GS7" s="21">
        <v>110.3</v>
      </c>
      <c r="GT7" s="21">
        <f t="shared" si="26"/>
        <v>49.219098616688974</v>
      </c>
      <c r="GU7" s="21">
        <v>65799.899999999994</v>
      </c>
      <c r="GV7" s="21">
        <v>15909.8</v>
      </c>
      <c r="GW7" s="21">
        <f t="shared" si="27"/>
        <v>24.179064101921128</v>
      </c>
      <c r="GX7" s="21">
        <v>257754.7</v>
      </c>
      <c r="GY7" s="21">
        <v>62642.3</v>
      </c>
      <c r="GZ7" s="21">
        <f t="shared" si="28"/>
        <v>24.303067994492437</v>
      </c>
      <c r="HA7" s="21">
        <v>1589.7</v>
      </c>
      <c r="HB7" s="21">
        <v>296.10000000000002</v>
      </c>
      <c r="HC7" s="21">
        <f t="shared" si="29"/>
        <v>18.626155878467639</v>
      </c>
      <c r="HD7" s="21">
        <v>0.1</v>
      </c>
      <c r="HE7" s="21">
        <v>0</v>
      </c>
      <c r="HF7" s="21">
        <f t="shared" si="30"/>
        <v>0</v>
      </c>
      <c r="HG7" s="21">
        <v>590.6</v>
      </c>
      <c r="HH7" s="21">
        <v>102.8</v>
      </c>
      <c r="HI7" s="21">
        <f t="shared" si="31"/>
        <v>17.406027768371146</v>
      </c>
      <c r="HJ7" s="21">
        <v>28161.5</v>
      </c>
      <c r="HK7" s="21">
        <v>7040.4</v>
      </c>
      <c r="HL7" s="21">
        <f t="shared" si="32"/>
        <v>25.000088773680378</v>
      </c>
      <c r="HM7" s="21">
        <v>0</v>
      </c>
      <c r="HN7" s="21">
        <v>0</v>
      </c>
      <c r="HO7" s="21">
        <v>0</v>
      </c>
      <c r="HP7" s="21">
        <v>79</v>
      </c>
      <c r="HQ7" s="21">
        <v>18.100000000000001</v>
      </c>
      <c r="HR7" s="21">
        <f t="shared" si="33"/>
        <v>22.911392405063292</v>
      </c>
      <c r="HS7" s="21">
        <v>46.5</v>
      </c>
      <c r="HT7" s="21">
        <v>0</v>
      </c>
      <c r="HU7" s="21">
        <f t="shared" si="34"/>
        <v>0</v>
      </c>
      <c r="HV7" s="21">
        <v>300</v>
      </c>
      <c r="HW7" s="21">
        <v>0</v>
      </c>
      <c r="HX7" s="21">
        <f t="shared" ref="HX7:HX33" si="43">SUM(HW7/HV7*100)</f>
        <v>0</v>
      </c>
      <c r="HY7" s="21">
        <v>1810</v>
      </c>
      <c r="HZ7" s="21">
        <v>448.7</v>
      </c>
      <c r="IA7" s="21">
        <f t="shared" si="35"/>
        <v>24.790055248618785</v>
      </c>
      <c r="IB7" s="21">
        <v>0</v>
      </c>
      <c r="IC7" s="21">
        <v>0</v>
      </c>
      <c r="ID7" s="21">
        <v>0</v>
      </c>
      <c r="IE7" s="19">
        <f t="shared" si="36"/>
        <v>373872.99999999994</v>
      </c>
      <c r="IF7" s="19">
        <f t="shared" si="37"/>
        <v>89615.6</v>
      </c>
      <c r="IG7" s="19">
        <f t="shared" si="38"/>
        <v>23.969529760105708</v>
      </c>
      <c r="IH7" s="21">
        <v>0</v>
      </c>
      <c r="II7" s="21">
        <v>0</v>
      </c>
      <c r="IJ7" s="21">
        <v>0</v>
      </c>
      <c r="IK7" s="21">
        <v>0</v>
      </c>
      <c r="IL7" s="21">
        <v>0</v>
      </c>
      <c r="IM7" s="21">
        <v>0</v>
      </c>
      <c r="IN7" s="21">
        <v>0</v>
      </c>
      <c r="IO7" s="21">
        <v>0</v>
      </c>
      <c r="IP7" s="21">
        <v>0</v>
      </c>
      <c r="IQ7" s="21">
        <v>0</v>
      </c>
      <c r="IR7" s="21">
        <v>0</v>
      </c>
      <c r="IS7" s="21">
        <v>0</v>
      </c>
      <c r="IT7" s="19">
        <f t="shared" si="2"/>
        <v>0</v>
      </c>
      <c r="IU7" s="19">
        <f t="shared" si="3"/>
        <v>0</v>
      </c>
      <c r="IV7" s="19">
        <v>0</v>
      </c>
      <c r="IW7" s="20">
        <f t="shared" si="4"/>
        <v>516813.6</v>
      </c>
      <c r="IX7" s="20">
        <f t="shared" si="5"/>
        <v>102755.1</v>
      </c>
      <c r="IY7" s="20">
        <f t="shared" si="41"/>
        <v>19.882429564547067</v>
      </c>
    </row>
    <row r="8" spans="1:259" s="4" customFormat="1" ht="23.25" customHeight="1">
      <c r="A8" s="18" t="s">
        <v>8</v>
      </c>
      <c r="B8" s="21">
        <v>0</v>
      </c>
      <c r="C8" s="21">
        <v>0</v>
      </c>
      <c r="D8" s="21">
        <v>0</v>
      </c>
      <c r="E8" s="21">
        <v>8334.2000000000007</v>
      </c>
      <c r="F8" s="21">
        <v>2083.5</v>
      </c>
      <c r="G8" s="21">
        <f t="shared" si="7"/>
        <v>24.999400062393509</v>
      </c>
      <c r="H8" s="19">
        <f t="shared" si="0"/>
        <v>8334.2000000000007</v>
      </c>
      <c r="I8" s="19">
        <f t="shared" si="1"/>
        <v>2083.5</v>
      </c>
      <c r="J8" s="19">
        <f t="shared" si="8"/>
        <v>24.999400062393509</v>
      </c>
      <c r="K8" s="21">
        <v>10053.1</v>
      </c>
      <c r="L8" s="21">
        <v>0</v>
      </c>
      <c r="M8" s="21">
        <f t="shared" si="9"/>
        <v>0</v>
      </c>
      <c r="N8" s="21">
        <v>1934.2</v>
      </c>
      <c r="O8" s="21">
        <v>0</v>
      </c>
      <c r="P8" s="21">
        <f t="shared" si="10"/>
        <v>0</v>
      </c>
      <c r="Q8" s="21">
        <v>0</v>
      </c>
      <c r="R8" s="21">
        <v>0</v>
      </c>
      <c r="S8" s="21">
        <v>0</v>
      </c>
      <c r="T8" s="21">
        <v>26096</v>
      </c>
      <c r="U8" s="21">
        <v>2136.4</v>
      </c>
      <c r="V8" s="21">
        <f t="shared" si="11"/>
        <v>8.1866952789699567</v>
      </c>
      <c r="W8" s="21">
        <v>3845.6</v>
      </c>
      <c r="X8" s="21">
        <v>0</v>
      </c>
      <c r="Y8" s="21">
        <f t="shared" si="12"/>
        <v>0</v>
      </c>
      <c r="Z8" s="21">
        <v>0</v>
      </c>
      <c r="AA8" s="21">
        <v>0</v>
      </c>
      <c r="AB8" s="21">
        <v>0</v>
      </c>
      <c r="AC8" s="21">
        <v>1590</v>
      </c>
      <c r="AD8" s="21">
        <v>0</v>
      </c>
      <c r="AE8" s="21">
        <f t="shared" si="13"/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20000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1">
        <v>0</v>
      </c>
      <c r="CK8" s="21">
        <v>0</v>
      </c>
      <c r="CL8" s="21">
        <v>0</v>
      </c>
      <c r="CM8" s="21">
        <v>0</v>
      </c>
      <c r="CN8" s="21">
        <v>0</v>
      </c>
      <c r="CO8" s="21">
        <v>0</v>
      </c>
      <c r="CP8" s="21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1">
        <v>0</v>
      </c>
      <c r="DD8" s="21">
        <v>0</v>
      </c>
      <c r="DE8" s="21">
        <v>0</v>
      </c>
      <c r="DF8" s="21">
        <v>0</v>
      </c>
      <c r="DG8" s="21">
        <v>0</v>
      </c>
      <c r="DH8" s="21">
        <v>0</v>
      </c>
      <c r="DI8" s="21">
        <v>6631.9</v>
      </c>
      <c r="DJ8" s="21">
        <v>0</v>
      </c>
      <c r="DK8" s="21">
        <v>0</v>
      </c>
      <c r="DL8" s="21">
        <v>0</v>
      </c>
      <c r="DM8" s="21">
        <v>0</v>
      </c>
      <c r="DN8" s="21">
        <v>0</v>
      </c>
      <c r="DO8" s="21">
        <v>13.3</v>
      </c>
      <c r="DP8" s="21">
        <v>0</v>
      </c>
      <c r="DQ8" s="21">
        <v>0</v>
      </c>
      <c r="DR8" s="21">
        <v>0</v>
      </c>
      <c r="DS8" s="21">
        <v>0</v>
      </c>
      <c r="DT8" s="21">
        <v>0</v>
      </c>
      <c r="DU8" s="21">
        <v>0</v>
      </c>
      <c r="DV8" s="21">
        <v>0</v>
      </c>
      <c r="DW8" s="21">
        <v>0</v>
      </c>
      <c r="DX8" s="21">
        <v>1350.4</v>
      </c>
      <c r="DY8" s="21">
        <v>0</v>
      </c>
      <c r="DZ8" s="21">
        <f t="shared" si="14"/>
        <v>0</v>
      </c>
      <c r="EA8" s="21">
        <v>0</v>
      </c>
      <c r="EB8" s="21">
        <v>0</v>
      </c>
      <c r="EC8" s="21">
        <v>0</v>
      </c>
      <c r="ED8" s="21">
        <v>0</v>
      </c>
      <c r="EE8" s="21">
        <v>0</v>
      </c>
      <c r="EF8" s="21">
        <v>0</v>
      </c>
      <c r="EG8" s="21">
        <v>0</v>
      </c>
      <c r="EH8" s="21">
        <v>0</v>
      </c>
      <c r="EI8" s="21">
        <v>0</v>
      </c>
      <c r="EJ8" s="21">
        <v>972</v>
      </c>
      <c r="EK8" s="21">
        <v>0</v>
      </c>
      <c r="EL8" s="21">
        <f t="shared" si="15"/>
        <v>0</v>
      </c>
      <c r="EM8" s="21">
        <v>0</v>
      </c>
      <c r="EN8" s="21">
        <v>0</v>
      </c>
      <c r="EO8" s="21">
        <v>0</v>
      </c>
      <c r="EP8" s="21">
        <v>0</v>
      </c>
      <c r="EQ8" s="21">
        <v>0</v>
      </c>
      <c r="ER8" s="21">
        <v>0</v>
      </c>
      <c r="ES8" s="21">
        <v>0</v>
      </c>
      <c r="ET8" s="21">
        <v>0</v>
      </c>
      <c r="EU8" s="21">
        <v>0</v>
      </c>
      <c r="EV8" s="21">
        <v>0</v>
      </c>
      <c r="EW8" s="21">
        <v>0</v>
      </c>
      <c r="EX8" s="21">
        <v>0</v>
      </c>
      <c r="EY8" s="21">
        <v>0</v>
      </c>
      <c r="EZ8" s="21">
        <v>0</v>
      </c>
      <c r="FA8" s="21">
        <v>0</v>
      </c>
      <c r="FB8" s="21">
        <v>0</v>
      </c>
      <c r="FC8" s="21">
        <v>0</v>
      </c>
      <c r="FD8" s="21">
        <v>0</v>
      </c>
      <c r="FE8" s="21">
        <v>0</v>
      </c>
      <c r="FF8" s="21">
        <v>0</v>
      </c>
      <c r="FG8" s="21">
        <v>0</v>
      </c>
      <c r="FH8" s="21">
        <v>150</v>
      </c>
      <c r="FI8" s="21">
        <v>0</v>
      </c>
      <c r="FJ8" s="21">
        <f t="shared" si="16"/>
        <v>0</v>
      </c>
      <c r="FK8" s="21">
        <v>0</v>
      </c>
      <c r="FL8" s="21">
        <v>0</v>
      </c>
      <c r="FM8" s="21">
        <v>0</v>
      </c>
      <c r="FN8" s="21">
        <v>0</v>
      </c>
      <c r="FO8" s="21">
        <v>0</v>
      </c>
      <c r="FP8" s="21">
        <v>0</v>
      </c>
      <c r="FQ8" s="21">
        <v>0</v>
      </c>
      <c r="FR8" s="21">
        <v>0</v>
      </c>
      <c r="FS8" s="21">
        <v>0</v>
      </c>
      <c r="FT8" s="19">
        <f t="shared" si="17"/>
        <v>72636.5</v>
      </c>
      <c r="FU8" s="19">
        <f t="shared" si="18"/>
        <v>2136.4</v>
      </c>
      <c r="FV8" s="19">
        <f t="shared" si="19"/>
        <v>2.9412210114749473</v>
      </c>
      <c r="FW8" s="21">
        <v>7108.9</v>
      </c>
      <c r="FX8" s="21">
        <v>1369.3</v>
      </c>
      <c r="FY8" s="21">
        <f t="shared" si="20"/>
        <v>19.261770456751396</v>
      </c>
      <c r="FZ8" s="21">
        <v>2031</v>
      </c>
      <c r="GA8" s="21">
        <v>306</v>
      </c>
      <c r="GB8" s="21">
        <f t="shared" si="21"/>
        <v>15.066469719350073</v>
      </c>
      <c r="GC8" s="21">
        <v>630.5</v>
      </c>
      <c r="GD8" s="21">
        <v>73.5</v>
      </c>
      <c r="GE8" s="21">
        <f t="shared" si="22"/>
        <v>11.657414750198255</v>
      </c>
      <c r="GF8" s="21">
        <v>5.5</v>
      </c>
      <c r="GG8" s="21">
        <v>0</v>
      </c>
      <c r="GH8" s="21">
        <f t="shared" si="23"/>
        <v>0</v>
      </c>
      <c r="GI8" s="21">
        <v>1057.0999999999999</v>
      </c>
      <c r="GJ8" s="21">
        <v>212.7</v>
      </c>
      <c r="GK8" s="21">
        <f t="shared" si="24"/>
        <v>20.121085989972567</v>
      </c>
      <c r="GL8" s="21">
        <v>3714.6</v>
      </c>
      <c r="GM8" s="21">
        <v>0</v>
      </c>
      <c r="GN8" s="21">
        <f t="shared" si="25"/>
        <v>0</v>
      </c>
      <c r="GO8" s="21">
        <v>3997.5</v>
      </c>
      <c r="GP8" s="21">
        <v>0</v>
      </c>
      <c r="GQ8" s="21">
        <f t="shared" si="42"/>
        <v>0</v>
      </c>
      <c r="GR8" s="21">
        <v>131.4</v>
      </c>
      <c r="GS8" s="21">
        <v>126.6</v>
      </c>
      <c r="GT8" s="21">
        <f t="shared" si="26"/>
        <v>96.347031963470315</v>
      </c>
      <c r="GU8" s="21">
        <v>51050.3</v>
      </c>
      <c r="GV8" s="21">
        <v>11650.7</v>
      </c>
      <c r="GW8" s="21">
        <f t="shared" si="27"/>
        <v>22.822001046027154</v>
      </c>
      <c r="GX8" s="21">
        <v>187295.1</v>
      </c>
      <c r="GY8" s="21">
        <v>45422.3</v>
      </c>
      <c r="GZ8" s="21">
        <f t="shared" si="28"/>
        <v>24.251728956069858</v>
      </c>
      <c r="HA8" s="21">
        <v>1488</v>
      </c>
      <c r="HB8" s="21">
        <v>240.4</v>
      </c>
      <c r="HC8" s="21">
        <f t="shared" si="29"/>
        <v>16.155913978494624</v>
      </c>
      <c r="HD8" s="21">
        <v>0.1</v>
      </c>
      <c r="HE8" s="21">
        <v>0</v>
      </c>
      <c r="HF8" s="21">
        <f t="shared" si="30"/>
        <v>0</v>
      </c>
      <c r="HG8" s="21">
        <v>590.6</v>
      </c>
      <c r="HH8" s="21">
        <v>116</v>
      </c>
      <c r="HI8" s="21">
        <f t="shared" si="31"/>
        <v>19.64104300711141</v>
      </c>
      <c r="HJ8" s="21">
        <v>25393.7</v>
      </c>
      <c r="HK8" s="21">
        <v>6348.3</v>
      </c>
      <c r="HL8" s="21">
        <f t="shared" si="32"/>
        <v>24.999507751922721</v>
      </c>
      <c r="HM8" s="21">
        <v>0</v>
      </c>
      <c r="HN8" s="21">
        <v>0</v>
      </c>
      <c r="HO8" s="21">
        <v>0</v>
      </c>
      <c r="HP8" s="21">
        <v>65.900000000000006</v>
      </c>
      <c r="HQ8" s="21">
        <v>7.1</v>
      </c>
      <c r="HR8" s="21">
        <f t="shared" si="33"/>
        <v>10.773899848254931</v>
      </c>
      <c r="HS8" s="21">
        <v>13.5</v>
      </c>
      <c r="HT8" s="21">
        <v>0</v>
      </c>
      <c r="HU8" s="21">
        <f t="shared" si="34"/>
        <v>0</v>
      </c>
      <c r="HV8" s="21">
        <v>300</v>
      </c>
      <c r="HW8" s="21">
        <v>0</v>
      </c>
      <c r="HX8" s="21">
        <f t="shared" si="43"/>
        <v>0</v>
      </c>
      <c r="HY8" s="21">
        <v>1610</v>
      </c>
      <c r="HZ8" s="21">
        <v>421.1</v>
      </c>
      <c r="IA8" s="21">
        <f t="shared" si="35"/>
        <v>26.155279503105593</v>
      </c>
      <c r="IB8" s="21">
        <v>0</v>
      </c>
      <c r="IC8" s="21">
        <v>0</v>
      </c>
      <c r="ID8" s="21">
        <v>0</v>
      </c>
      <c r="IE8" s="19">
        <f t="shared" si="36"/>
        <v>286483.70000000007</v>
      </c>
      <c r="IF8" s="19">
        <f t="shared" si="37"/>
        <v>66294.000000000015</v>
      </c>
      <c r="IG8" s="19">
        <f t="shared" si="38"/>
        <v>23.140583565487322</v>
      </c>
      <c r="IH8" s="21">
        <v>0</v>
      </c>
      <c r="II8" s="21">
        <v>0</v>
      </c>
      <c r="IJ8" s="21">
        <v>0</v>
      </c>
      <c r="IK8" s="21">
        <v>21.9</v>
      </c>
      <c r="IL8" s="21">
        <v>2.8</v>
      </c>
      <c r="IM8" s="21">
        <f t="shared" si="39"/>
        <v>12.785388127853881</v>
      </c>
      <c r="IN8" s="21">
        <v>0</v>
      </c>
      <c r="IO8" s="21">
        <v>0</v>
      </c>
      <c r="IP8" s="21">
        <v>0</v>
      </c>
      <c r="IQ8" s="21">
        <v>0</v>
      </c>
      <c r="IR8" s="21">
        <v>0</v>
      </c>
      <c r="IS8" s="21">
        <v>0</v>
      </c>
      <c r="IT8" s="19">
        <f t="shared" si="2"/>
        <v>21.9</v>
      </c>
      <c r="IU8" s="19">
        <f t="shared" si="3"/>
        <v>2.8</v>
      </c>
      <c r="IV8" s="19">
        <f t="shared" si="40"/>
        <v>12.785388127853881</v>
      </c>
      <c r="IW8" s="20">
        <f t="shared" si="4"/>
        <v>367476.3000000001</v>
      </c>
      <c r="IX8" s="20">
        <f t="shared" si="5"/>
        <v>70516.700000000012</v>
      </c>
      <c r="IY8" s="20">
        <f t="shared" si="41"/>
        <v>19.189455211125178</v>
      </c>
    </row>
    <row r="9" spans="1:259" s="23" customFormat="1" ht="23.25" customHeight="1">
      <c r="A9" s="18" t="s">
        <v>9</v>
      </c>
      <c r="B9" s="21">
        <v>6486.6</v>
      </c>
      <c r="C9" s="21">
        <v>1621.8</v>
      </c>
      <c r="D9" s="21">
        <f t="shared" si="6"/>
        <v>25.002312459531957</v>
      </c>
      <c r="E9" s="21">
        <v>31778.2</v>
      </c>
      <c r="F9" s="21">
        <v>7944.6</v>
      </c>
      <c r="G9" s="21">
        <f t="shared" si="7"/>
        <v>25.000157340566805</v>
      </c>
      <c r="H9" s="19">
        <f t="shared" si="0"/>
        <v>38264.800000000003</v>
      </c>
      <c r="I9" s="19">
        <f t="shared" si="1"/>
        <v>9566.4</v>
      </c>
      <c r="J9" s="19">
        <f t="shared" si="8"/>
        <v>25.000522673579894</v>
      </c>
      <c r="K9" s="21">
        <v>10672.6</v>
      </c>
      <c r="L9" s="21">
        <v>0</v>
      </c>
      <c r="M9" s="21">
        <f t="shared" si="9"/>
        <v>0</v>
      </c>
      <c r="N9" s="21">
        <v>13819.5</v>
      </c>
      <c r="O9" s="21">
        <v>0</v>
      </c>
      <c r="P9" s="21">
        <f t="shared" si="10"/>
        <v>0</v>
      </c>
      <c r="Q9" s="21">
        <v>0</v>
      </c>
      <c r="R9" s="21">
        <v>0</v>
      </c>
      <c r="S9" s="21">
        <v>0</v>
      </c>
      <c r="T9" s="21">
        <v>19575.5</v>
      </c>
      <c r="U9" s="21">
        <v>2223.3000000000002</v>
      </c>
      <c r="V9" s="21">
        <f t="shared" si="11"/>
        <v>11.357564302316673</v>
      </c>
      <c r="W9" s="21">
        <v>2193.1999999999998</v>
      </c>
      <c r="X9" s="21">
        <v>141.6</v>
      </c>
      <c r="Y9" s="21">
        <f t="shared" si="12"/>
        <v>6.4563195331023167</v>
      </c>
      <c r="Z9" s="21">
        <v>0</v>
      </c>
      <c r="AA9" s="21">
        <v>0</v>
      </c>
      <c r="AB9" s="21">
        <v>0</v>
      </c>
      <c r="AC9" s="21">
        <v>1230.0999999999999</v>
      </c>
      <c r="AD9" s="21">
        <v>0</v>
      </c>
      <c r="AE9" s="21">
        <f t="shared" si="13"/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  <c r="CK9" s="21">
        <v>0</v>
      </c>
      <c r="CL9" s="21">
        <v>0</v>
      </c>
      <c r="CM9" s="21">
        <v>0</v>
      </c>
      <c r="CN9" s="21">
        <v>0</v>
      </c>
      <c r="CO9" s="21">
        <v>0</v>
      </c>
      <c r="CP9" s="21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1">
        <v>0</v>
      </c>
      <c r="DD9" s="21">
        <v>0</v>
      </c>
      <c r="DE9" s="21">
        <v>0</v>
      </c>
      <c r="DF9" s="21">
        <v>0</v>
      </c>
      <c r="DG9" s="21">
        <v>0</v>
      </c>
      <c r="DH9" s="21">
        <v>0</v>
      </c>
      <c r="DI9" s="21">
        <v>5128.7</v>
      </c>
      <c r="DJ9" s="21">
        <v>0</v>
      </c>
      <c r="DK9" s="21">
        <v>0</v>
      </c>
      <c r="DL9" s="21">
        <v>0</v>
      </c>
      <c r="DM9" s="21">
        <v>0</v>
      </c>
      <c r="DN9" s="21">
        <v>0</v>
      </c>
      <c r="DO9" s="21">
        <v>9.6999999999999993</v>
      </c>
      <c r="DP9" s="21">
        <v>0</v>
      </c>
      <c r="DQ9" s="21">
        <v>0</v>
      </c>
      <c r="DR9" s="21">
        <v>0</v>
      </c>
      <c r="DS9" s="21">
        <v>0</v>
      </c>
      <c r="DT9" s="21">
        <v>0</v>
      </c>
      <c r="DU9" s="21">
        <v>1638.9</v>
      </c>
      <c r="DV9" s="21">
        <v>0</v>
      </c>
      <c r="DW9" s="21">
        <f>SUM(DV9/DU9*100)</f>
        <v>0</v>
      </c>
      <c r="DX9" s="21">
        <v>1670.2</v>
      </c>
      <c r="DY9" s="21">
        <v>0</v>
      </c>
      <c r="DZ9" s="21">
        <f t="shared" si="14"/>
        <v>0</v>
      </c>
      <c r="EA9" s="21">
        <v>0</v>
      </c>
      <c r="EB9" s="21">
        <v>0</v>
      </c>
      <c r="EC9" s="21">
        <v>0</v>
      </c>
      <c r="ED9" s="21">
        <v>0</v>
      </c>
      <c r="EE9" s="21">
        <v>0</v>
      </c>
      <c r="EF9" s="21">
        <v>0</v>
      </c>
      <c r="EG9" s="21">
        <v>0</v>
      </c>
      <c r="EH9" s="21">
        <v>0</v>
      </c>
      <c r="EI9" s="21">
        <v>0</v>
      </c>
      <c r="EJ9" s="21">
        <v>0</v>
      </c>
      <c r="EK9" s="21">
        <v>0</v>
      </c>
      <c r="EL9" s="21">
        <v>0</v>
      </c>
      <c r="EM9" s="21">
        <v>0</v>
      </c>
      <c r="EN9" s="21">
        <v>0</v>
      </c>
      <c r="EO9" s="21">
        <v>0</v>
      </c>
      <c r="EP9" s="21">
        <v>0</v>
      </c>
      <c r="EQ9" s="21">
        <v>0</v>
      </c>
      <c r="ER9" s="21">
        <v>0</v>
      </c>
      <c r="ES9" s="21">
        <v>0</v>
      </c>
      <c r="ET9" s="21">
        <v>0</v>
      </c>
      <c r="EU9" s="21">
        <v>0</v>
      </c>
      <c r="EV9" s="21">
        <v>0</v>
      </c>
      <c r="EW9" s="21">
        <v>0</v>
      </c>
      <c r="EX9" s="21">
        <v>0</v>
      </c>
      <c r="EY9" s="21">
        <v>0</v>
      </c>
      <c r="EZ9" s="21">
        <v>0</v>
      </c>
      <c r="FA9" s="21">
        <v>0</v>
      </c>
      <c r="FB9" s="21">
        <v>0</v>
      </c>
      <c r="FC9" s="21">
        <v>0</v>
      </c>
      <c r="FD9" s="21">
        <v>0</v>
      </c>
      <c r="FE9" s="21">
        <v>0</v>
      </c>
      <c r="FF9" s="21">
        <v>0</v>
      </c>
      <c r="FG9" s="21">
        <v>0</v>
      </c>
      <c r="FH9" s="21">
        <v>225</v>
      </c>
      <c r="FI9" s="21">
        <v>0</v>
      </c>
      <c r="FJ9" s="21">
        <f t="shared" si="16"/>
        <v>0</v>
      </c>
      <c r="FK9" s="21">
        <v>0</v>
      </c>
      <c r="FL9" s="21">
        <v>0</v>
      </c>
      <c r="FM9" s="21">
        <v>0</v>
      </c>
      <c r="FN9" s="21">
        <v>0</v>
      </c>
      <c r="FO9" s="21">
        <v>0</v>
      </c>
      <c r="FP9" s="21">
        <v>0</v>
      </c>
      <c r="FQ9" s="21">
        <v>0</v>
      </c>
      <c r="FR9" s="21">
        <v>0</v>
      </c>
      <c r="FS9" s="21">
        <v>0</v>
      </c>
      <c r="FT9" s="19">
        <f t="shared" si="17"/>
        <v>56163.399999999987</v>
      </c>
      <c r="FU9" s="19">
        <f t="shared" si="18"/>
        <v>2364.9</v>
      </c>
      <c r="FV9" s="19">
        <f t="shared" si="19"/>
        <v>4.2107493492203121</v>
      </c>
      <c r="FW9" s="21">
        <v>5287.5</v>
      </c>
      <c r="FX9" s="21">
        <v>1278.3</v>
      </c>
      <c r="FY9" s="21">
        <f t="shared" si="20"/>
        <v>24.175886524822694</v>
      </c>
      <c r="FZ9" s="21">
        <v>1200.2</v>
      </c>
      <c r="GA9" s="21">
        <v>183.6</v>
      </c>
      <c r="GB9" s="21">
        <f t="shared" si="21"/>
        <v>15.297450424929176</v>
      </c>
      <c r="GC9" s="21">
        <v>1251.0999999999999</v>
      </c>
      <c r="GD9" s="21">
        <v>76</v>
      </c>
      <c r="GE9" s="21">
        <f t="shared" si="22"/>
        <v>6.0746543042122934</v>
      </c>
      <c r="GF9" s="21">
        <v>1.7</v>
      </c>
      <c r="GG9" s="21">
        <v>0</v>
      </c>
      <c r="GH9" s="21">
        <f t="shared" si="23"/>
        <v>0</v>
      </c>
      <c r="GI9" s="21">
        <v>549.20000000000005</v>
      </c>
      <c r="GJ9" s="21">
        <v>95.8</v>
      </c>
      <c r="GK9" s="21">
        <f t="shared" si="24"/>
        <v>17.443554260742896</v>
      </c>
      <c r="GL9" s="21">
        <v>3714.6</v>
      </c>
      <c r="GM9" s="21">
        <v>0</v>
      </c>
      <c r="GN9" s="21">
        <f t="shared" si="25"/>
        <v>0</v>
      </c>
      <c r="GO9" s="21">
        <v>2251.1</v>
      </c>
      <c r="GP9" s="21">
        <v>0</v>
      </c>
      <c r="GQ9" s="21">
        <f t="shared" si="42"/>
        <v>0</v>
      </c>
      <c r="GR9" s="21">
        <v>131.4</v>
      </c>
      <c r="GS9" s="21">
        <v>31</v>
      </c>
      <c r="GT9" s="21">
        <f t="shared" si="26"/>
        <v>23.592085235920852</v>
      </c>
      <c r="GU9" s="21">
        <v>47506.9</v>
      </c>
      <c r="GV9" s="21">
        <v>11091.3</v>
      </c>
      <c r="GW9" s="21">
        <f t="shared" si="27"/>
        <v>23.34671384577819</v>
      </c>
      <c r="GX9" s="21">
        <v>123856.4</v>
      </c>
      <c r="GY9" s="21">
        <v>28891.7</v>
      </c>
      <c r="GZ9" s="21">
        <f t="shared" si="28"/>
        <v>23.326771971412054</v>
      </c>
      <c r="HA9" s="21">
        <v>996.3</v>
      </c>
      <c r="HB9" s="21">
        <v>198.4</v>
      </c>
      <c r="HC9" s="21">
        <f t="shared" si="29"/>
        <v>19.913680618287664</v>
      </c>
      <c r="HD9" s="21">
        <v>0.2</v>
      </c>
      <c r="HE9" s="21">
        <v>0</v>
      </c>
      <c r="HF9" s="21">
        <f t="shared" si="30"/>
        <v>0</v>
      </c>
      <c r="HG9" s="21">
        <v>590.6</v>
      </c>
      <c r="HH9" s="21">
        <v>99.7</v>
      </c>
      <c r="HI9" s="21">
        <f t="shared" si="31"/>
        <v>16.881137825939721</v>
      </c>
      <c r="HJ9" s="21">
        <v>19154.099999999999</v>
      </c>
      <c r="HK9" s="21">
        <v>4788.6000000000004</v>
      </c>
      <c r="HL9" s="21">
        <f t="shared" si="32"/>
        <v>25.000391561075702</v>
      </c>
      <c r="HM9" s="21">
        <v>0</v>
      </c>
      <c r="HN9" s="21">
        <v>0</v>
      </c>
      <c r="HO9" s="21">
        <v>0</v>
      </c>
      <c r="HP9" s="21">
        <v>52.8</v>
      </c>
      <c r="HQ9" s="21">
        <v>6.9</v>
      </c>
      <c r="HR9" s="21">
        <f t="shared" si="33"/>
        <v>13.06818181818182</v>
      </c>
      <c r="HS9" s="21">
        <v>23.5</v>
      </c>
      <c r="HT9" s="21">
        <v>0</v>
      </c>
      <c r="HU9" s="21">
        <f t="shared" si="34"/>
        <v>0</v>
      </c>
      <c r="HV9" s="21">
        <v>0</v>
      </c>
      <c r="HW9" s="21">
        <v>0</v>
      </c>
      <c r="HX9" s="21">
        <v>0</v>
      </c>
      <c r="HY9" s="21">
        <v>1006</v>
      </c>
      <c r="HZ9" s="21">
        <v>262.60000000000002</v>
      </c>
      <c r="IA9" s="21">
        <f t="shared" si="35"/>
        <v>26.103379721669985</v>
      </c>
      <c r="IB9" s="21">
        <v>0</v>
      </c>
      <c r="IC9" s="21">
        <v>0</v>
      </c>
      <c r="ID9" s="21">
        <v>0</v>
      </c>
      <c r="IE9" s="19">
        <f t="shared" si="36"/>
        <v>207573.59999999998</v>
      </c>
      <c r="IF9" s="19">
        <f t="shared" si="37"/>
        <v>47003.899999999994</v>
      </c>
      <c r="IG9" s="19">
        <f t="shared" si="38"/>
        <v>22.644449968589452</v>
      </c>
      <c r="IH9" s="21">
        <v>0</v>
      </c>
      <c r="II9" s="21">
        <v>0</v>
      </c>
      <c r="IJ9" s="21">
        <v>0</v>
      </c>
      <c r="IK9" s="21">
        <v>10.6</v>
      </c>
      <c r="IL9" s="21">
        <v>0</v>
      </c>
      <c r="IM9" s="21">
        <f t="shared" si="39"/>
        <v>0</v>
      </c>
      <c r="IN9" s="21">
        <v>0</v>
      </c>
      <c r="IO9" s="21">
        <v>0</v>
      </c>
      <c r="IP9" s="21">
        <v>0</v>
      </c>
      <c r="IQ9" s="21">
        <v>0</v>
      </c>
      <c r="IR9" s="21">
        <v>0</v>
      </c>
      <c r="IS9" s="21">
        <v>0</v>
      </c>
      <c r="IT9" s="19">
        <f t="shared" si="2"/>
        <v>10.6</v>
      </c>
      <c r="IU9" s="19">
        <f t="shared" si="3"/>
        <v>0</v>
      </c>
      <c r="IV9" s="19">
        <f t="shared" si="40"/>
        <v>0</v>
      </c>
      <c r="IW9" s="20">
        <f t="shared" si="4"/>
        <v>302012.39999999991</v>
      </c>
      <c r="IX9" s="20">
        <f t="shared" si="5"/>
        <v>58935.199999999997</v>
      </c>
      <c r="IY9" s="20">
        <f t="shared" si="41"/>
        <v>19.514165643529875</v>
      </c>
    </row>
    <row r="10" spans="1:259" s="4" customFormat="1" ht="23.25" customHeight="1">
      <c r="A10" s="18" t="s">
        <v>10</v>
      </c>
      <c r="B10" s="21">
        <v>33922.199999999997</v>
      </c>
      <c r="C10" s="21">
        <v>8480.4</v>
      </c>
      <c r="D10" s="21">
        <f t="shared" si="6"/>
        <v>24.999557811698534</v>
      </c>
      <c r="E10" s="21">
        <v>36894</v>
      </c>
      <c r="F10" s="21">
        <v>9223.5</v>
      </c>
      <c r="G10" s="21">
        <f t="shared" si="7"/>
        <v>25</v>
      </c>
      <c r="H10" s="19">
        <f t="shared" si="0"/>
        <v>70816.2</v>
      </c>
      <c r="I10" s="19">
        <f t="shared" si="1"/>
        <v>17703.900000000001</v>
      </c>
      <c r="J10" s="19">
        <f t="shared" si="8"/>
        <v>24.999788184059582</v>
      </c>
      <c r="K10" s="21">
        <v>3811.7</v>
      </c>
      <c r="L10" s="21">
        <v>0</v>
      </c>
      <c r="M10" s="21">
        <f t="shared" si="9"/>
        <v>0</v>
      </c>
      <c r="N10" s="21">
        <v>0</v>
      </c>
      <c r="O10" s="21">
        <v>0</v>
      </c>
      <c r="P10" s="21">
        <v>0</v>
      </c>
      <c r="Q10" s="21">
        <v>2200</v>
      </c>
      <c r="R10" s="21">
        <v>0</v>
      </c>
      <c r="S10" s="21">
        <f>SUM(R10/Q10/100)</f>
        <v>0</v>
      </c>
      <c r="T10" s="21">
        <v>29263.9</v>
      </c>
      <c r="U10" s="21">
        <v>3298.3</v>
      </c>
      <c r="V10" s="21">
        <f t="shared" si="11"/>
        <v>11.270883238392695</v>
      </c>
      <c r="W10" s="21">
        <v>4635.2</v>
      </c>
      <c r="X10" s="21">
        <v>1202.4000000000001</v>
      </c>
      <c r="Y10" s="21">
        <f t="shared" si="12"/>
        <v>25.940628236106321</v>
      </c>
      <c r="Z10" s="21">
        <v>0</v>
      </c>
      <c r="AA10" s="21">
        <v>0</v>
      </c>
      <c r="AB10" s="21">
        <v>0</v>
      </c>
      <c r="AC10" s="21">
        <v>776.3</v>
      </c>
      <c r="AD10" s="21">
        <v>0</v>
      </c>
      <c r="AE10" s="21">
        <f t="shared" si="13"/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9676.6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5838.4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21">
        <v>0</v>
      </c>
      <c r="DH10" s="21">
        <v>0</v>
      </c>
      <c r="DI10" s="21">
        <v>5007.3999999999996</v>
      </c>
      <c r="DJ10" s="21">
        <v>0</v>
      </c>
      <c r="DK10" s="21">
        <v>0</v>
      </c>
      <c r="DL10" s="21">
        <v>0</v>
      </c>
      <c r="DM10" s="21">
        <v>0</v>
      </c>
      <c r="DN10" s="21">
        <v>0</v>
      </c>
      <c r="DO10" s="21">
        <v>14.7</v>
      </c>
      <c r="DP10" s="21">
        <v>0</v>
      </c>
      <c r="DQ10" s="21">
        <v>0</v>
      </c>
      <c r="DR10" s="21">
        <v>1903.5</v>
      </c>
      <c r="DS10" s="21">
        <v>0</v>
      </c>
      <c r="DT10" s="21">
        <v>0</v>
      </c>
      <c r="DU10" s="21">
        <v>0</v>
      </c>
      <c r="DV10" s="21">
        <v>0</v>
      </c>
      <c r="DW10" s="21">
        <v>0</v>
      </c>
      <c r="DX10" s="21">
        <v>3004.6</v>
      </c>
      <c r="DY10" s="21">
        <v>0</v>
      </c>
      <c r="DZ10" s="21">
        <f t="shared" si="14"/>
        <v>0</v>
      </c>
      <c r="EA10" s="21">
        <v>0</v>
      </c>
      <c r="EB10" s="21">
        <v>0</v>
      </c>
      <c r="EC10" s="21">
        <v>0</v>
      </c>
      <c r="ED10" s="21">
        <v>0</v>
      </c>
      <c r="EE10" s="21">
        <v>0</v>
      </c>
      <c r="EF10" s="21">
        <v>0</v>
      </c>
      <c r="EG10" s="21">
        <v>0</v>
      </c>
      <c r="EH10" s="21">
        <v>0</v>
      </c>
      <c r="EI10" s="21">
        <v>0</v>
      </c>
      <c r="EJ10" s="21">
        <v>972</v>
      </c>
      <c r="EK10" s="21">
        <v>0</v>
      </c>
      <c r="EL10" s="21">
        <f t="shared" si="15"/>
        <v>0</v>
      </c>
      <c r="EM10" s="21">
        <v>0</v>
      </c>
      <c r="EN10" s="21">
        <v>0</v>
      </c>
      <c r="EO10" s="21">
        <v>0</v>
      </c>
      <c r="EP10" s="21">
        <v>0</v>
      </c>
      <c r="EQ10" s="21">
        <v>0</v>
      </c>
      <c r="ER10" s="21">
        <v>0</v>
      </c>
      <c r="ES10" s="21">
        <v>361.5</v>
      </c>
      <c r="ET10" s="21">
        <v>0</v>
      </c>
      <c r="EU10" s="21">
        <f>SUM(ET10/ES10*100)</f>
        <v>0</v>
      </c>
      <c r="EV10" s="21">
        <v>0</v>
      </c>
      <c r="EW10" s="21">
        <v>0</v>
      </c>
      <c r="EX10" s="21">
        <v>0</v>
      </c>
      <c r="EY10" s="21">
        <v>0</v>
      </c>
      <c r="EZ10" s="21">
        <v>0</v>
      </c>
      <c r="FA10" s="21">
        <v>0</v>
      </c>
      <c r="FB10" s="21">
        <v>0</v>
      </c>
      <c r="FC10" s="21">
        <v>0</v>
      </c>
      <c r="FD10" s="21">
        <v>0</v>
      </c>
      <c r="FE10" s="21">
        <v>0</v>
      </c>
      <c r="FF10" s="21">
        <v>0</v>
      </c>
      <c r="FG10" s="21">
        <v>0</v>
      </c>
      <c r="FH10" s="21">
        <v>0</v>
      </c>
      <c r="FI10" s="21">
        <v>0</v>
      </c>
      <c r="FJ10" s="21">
        <v>0</v>
      </c>
      <c r="FK10" s="21">
        <v>0</v>
      </c>
      <c r="FL10" s="21">
        <v>0</v>
      </c>
      <c r="FM10" s="21">
        <v>0</v>
      </c>
      <c r="FN10" s="21">
        <v>0</v>
      </c>
      <c r="FO10" s="21">
        <v>0</v>
      </c>
      <c r="FP10" s="21">
        <v>0</v>
      </c>
      <c r="FQ10" s="21">
        <v>0</v>
      </c>
      <c r="FR10" s="21">
        <v>0</v>
      </c>
      <c r="FS10" s="21">
        <v>0</v>
      </c>
      <c r="FT10" s="19">
        <f t="shared" si="17"/>
        <v>67465.8</v>
      </c>
      <c r="FU10" s="19">
        <f t="shared" si="18"/>
        <v>4500.7000000000007</v>
      </c>
      <c r="FV10" s="19">
        <f t="shared" si="19"/>
        <v>6.6710837194548951</v>
      </c>
      <c r="FW10" s="21">
        <v>7173</v>
      </c>
      <c r="FX10" s="21">
        <v>1793.6</v>
      </c>
      <c r="FY10" s="21">
        <f t="shared" si="20"/>
        <v>25.004879408894464</v>
      </c>
      <c r="FZ10" s="21">
        <v>1447.2</v>
      </c>
      <c r="GA10" s="21">
        <v>246.9</v>
      </c>
      <c r="GB10" s="21">
        <f t="shared" si="21"/>
        <v>17.060530679933663</v>
      </c>
      <c r="GC10" s="21">
        <v>1239.3</v>
      </c>
      <c r="GD10" s="21">
        <v>286</v>
      </c>
      <c r="GE10" s="21">
        <f t="shared" si="22"/>
        <v>23.077543774711533</v>
      </c>
      <c r="GF10" s="21">
        <v>3.8</v>
      </c>
      <c r="GG10" s="21">
        <v>0</v>
      </c>
      <c r="GH10" s="21">
        <f t="shared" si="23"/>
        <v>0</v>
      </c>
      <c r="GI10" s="21">
        <v>803.1</v>
      </c>
      <c r="GJ10" s="21">
        <v>178.7</v>
      </c>
      <c r="GK10" s="21">
        <f t="shared" si="24"/>
        <v>22.251276304320754</v>
      </c>
      <c r="GL10" s="21">
        <v>4643.1000000000004</v>
      </c>
      <c r="GM10" s="21">
        <v>0</v>
      </c>
      <c r="GN10" s="21">
        <f t="shared" si="25"/>
        <v>0</v>
      </c>
      <c r="GO10" s="21">
        <v>816.2</v>
      </c>
      <c r="GP10" s="21">
        <v>0</v>
      </c>
      <c r="GQ10" s="21">
        <f t="shared" si="42"/>
        <v>0</v>
      </c>
      <c r="GR10" s="21">
        <v>164.3</v>
      </c>
      <c r="GS10" s="21">
        <v>164.3</v>
      </c>
      <c r="GT10" s="21">
        <f t="shared" si="26"/>
        <v>100</v>
      </c>
      <c r="GU10" s="21">
        <v>57370.8</v>
      </c>
      <c r="GV10" s="21">
        <v>15134.9</v>
      </c>
      <c r="GW10" s="21">
        <f t="shared" si="27"/>
        <v>26.380841821972151</v>
      </c>
      <c r="GX10" s="21">
        <v>201763.6</v>
      </c>
      <c r="GY10" s="21">
        <v>49517.5</v>
      </c>
      <c r="GZ10" s="21">
        <f t="shared" si="28"/>
        <v>24.542335683939026</v>
      </c>
      <c r="HA10" s="21">
        <v>0</v>
      </c>
      <c r="HB10" s="21">
        <v>0</v>
      </c>
      <c r="HC10" s="21">
        <v>0</v>
      </c>
      <c r="HD10" s="21">
        <v>0.2</v>
      </c>
      <c r="HE10" s="21">
        <v>0</v>
      </c>
      <c r="HF10" s="21">
        <f t="shared" si="30"/>
        <v>0</v>
      </c>
      <c r="HG10" s="21">
        <v>590.6</v>
      </c>
      <c r="HH10" s="21">
        <v>91.1</v>
      </c>
      <c r="HI10" s="21">
        <f t="shared" si="31"/>
        <v>15.424991534033186</v>
      </c>
      <c r="HJ10" s="21">
        <v>29316</v>
      </c>
      <c r="HK10" s="21">
        <v>7329</v>
      </c>
      <c r="HL10" s="21">
        <f t="shared" si="32"/>
        <v>25</v>
      </c>
      <c r="HM10" s="21">
        <v>0</v>
      </c>
      <c r="HN10" s="21">
        <v>0</v>
      </c>
      <c r="HO10" s="21">
        <v>0</v>
      </c>
      <c r="HP10" s="21">
        <v>52.8</v>
      </c>
      <c r="HQ10" s="21">
        <v>8.9</v>
      </c>
      <c r="HR10" s="21">
        <f t="shared" si="33"/>
        <v>16.856060606060609</v>
      </c>
      <c r="HS10" s="21">
        <v>31.3</v>
      </c>
      <c r="HT10" s="21">
        <v>0</v>
      </c>
      <c r="HU10" s="21">
        <f t="shared" si="34"/>
        <v>0</v>
      </c>
      <c r="HV10" s="21">
        <v>0</v>
      </c>
      <c r="HW10" s="21">
        <v>0</v>
      </c>
      <c r="HX10" s="21">
        <v>0</v>
      </c>
      <c r="HY10" s="21">
        <v>2080</v>
      </c>
      <c r="HZ10" s="21">
        <v>524.20000000000005</v>
      </c>
      <c r="IA10" s="21">
        <f t="shared" si="35"/>
        <v>25.201923076923077</v>
      </c>
      <c r="IB10" s="21">
        <v>0</v>
      </c>
      <c r="IC10" s="21">
        <v>0</v>
      </c>
      <c r="ID10" s="21">
        <v>0</v>
      </c>
      <c r="IE10" s="19">
        <f t="shared" si="36"/>
        <v>307495.3</v>
      </c>
      <c r="IF10" s="19">
        <f t="shared" si="37"/>
        <v>75275.099999999991</v>
      </c>
      <c r="IG10" s="19">
        <f t="shared" si="38"/>
        <v>24.480081484172274</v>
      </c>
      <c r="IH10" s="21">
        <v>0</v>
      </c>
      <c r="II10" s="21">
        <v>0</v>
      </c>
      <c r="IJ10" s="21">
        <v>0</v>
      </c>
      <c r="IK10" s="21">
        <v>14</v>
      </c>
      <c r="IL10" s="21">
        <v>2.8</v>
      </c>
      <c r="IM10" s="21">
        <f t="shared" si="39"/>
        <v>20</v>
      </c>
      <c r="IN10" s="21">
        <v>0</v>
      </c>
      <c r="IO10" s="21">
        <v>0</v>
      </c>
      <c r="IP10" s="21">
        <v>0</v>
      </c>
      <c r="IQ10" s="21">
        <v>0</v>
      </c>
      <c r="IR10" s="21">
        <v>0</v>
      </c>
      <c r="IS10" s="21">
        <v>0</v>
      </c>
      <c r="IT10" s="19">
        <f t="shared" si="2"/>
        <v>14</v>
      </c>
      <c r="IU10" s="19">
        <f t="shared" si="3"/>
        <v>2.8</v>
      </c>
      <c r="IV10" s="19">
        <f t="shared" si="40"/>
        <v>20</v>
      </c>
      <c r="IW10" s="20">
        <f t="shared" si="4"/>
        <v>445791.3</v>
      </c>
      <c r="IX10" s="20">
        <f t="shared" si="5"/>
        <v>97482.5</v>
      </c>
      <c r="IY10" s="20">
        <f t="shared" si="41"/>
        <v>21.867295301635544</v>
      </c>
    </row>
    <row r="11" spans="1:259" s="23" customFormat="1" ht="23.25" customHeight="1">
      <c r="A11" s="18" t="s">
        <v>11</v>
      </c>
      <c r="B11" s="21">
        <v>0</v>
      </c>
      <c r="C11" s="21">
        <v>0</v>
      </c>
      <c r="D11" s="21">
        <v>0</v>
      </c>
      <c r="E11" s="21">
        <v>8031.6</v>
      </c>
      <c r="F11" s="21">
        <v>2007.9</v>
      </c>
      <c r="G11" s="21">
        <f t="shared" si="7"/>
        <v>25</v>
      </c>
      <c r="H11" s="19">
        <f t="shared" si="0"/>
        <v>8031.6</v>
      </c>
      <c r="I11" s="19">
        <f t="shared" si="1"/>
        <v>2007.9</v>
      </c>
      <c r="J11" s="19">
        <f t="shared" si="8"/>
        <v>25</v>
      </c>
      <c r="K11" s="21">
        <v>5501</v>
      </c>
      <c r="L11" s="21">
        <v>0</v>
      </c>
      <c r="M11" s="21">
        <f t="shared" si="9"/>
        <v>0</v>
      </c>
      <c r="N11" s="21">
        <v>4730.2</v>
      </c>
      <c r="O11" s="21">
        <v>0</v>
      </c>
      <c r="P11" s="21">
        <f t="shared" si="10"/>
        <v>0</v>
      </c>
      <c r="Q11" s="21">
        <v>0</v>
      </c>
      <c r="R11" s="21">
        <v>0</v>
      </c>
      <c r="S11" s="21">
        <v>0</v>
      </c>
      <c r="T11" s="21">
        <v>19206.2</v>
      </c>
      <c r="U11" s="21">
        <v>2085.1999999999998</v>
      </c>
      <c r="V11" s="21">
        <f t="shared" si="11"/>
        <v>10.856910789224312</v>
      </c>
      <c r="W11" s="21">
        <v>2590.4</v>
      </c>
      <c r="X11" s="21">
        <v>741.9</v>
      </c>
      <c r="Y11" s="21">
        <f t="shared" si="12"/>
        <v>28.64036442248301</v>
      </c>
      <c r="Z11" s="21">
        <v>0</v>
      </c>
      <c r="AA11" s="21">
        <v>0</v>
      </c>
      <c r="AB11" s="21">
        <v>0</v>
      </c>
      <c r="AC11" s="21">
        <v>1463.7</v>
      </c>
      <c r="AD11" s="21">
        <v>0</v>
      </c>
      <c r="AE11" s="21">
        <f t="shared" si="13"/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9415.5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21">
        <v>0</v>
      </c>
      <c r="DH11" s="21">
        <v>0</v>
      </c>
      <c r="DI11" s="21">
        <v>4008.7</v>
      </c>
      <c r="DJ11" s="21">
        <v>0</v>
      </c>
      <c r="DK11" s="21">
        <v>0</v>
      </c>
      <c r="DL11" s="21">
        <v>0</v>
      </c>
      <c r="DM11" s="21">
        <v>0</v>
      </c>
      <c r="DN11" s="21">
        <v>0</v>
      </c>
      <c r="DO11" s="21">
        <v>8</v>
      </c>
      <c r="DP11" s="21">
        <v>0</v>
      </c>
      <c r="DQ11" s="21">
        <v>0</v>
      </c>
      <c r="DR11" s="21">
        <v>0</v>
      </c>
      <c r="DS11" s="21">
        <v>0</v>
      </c>
      <c r="DT11" s="21">
        <v>0</v>
      </c>
      <c r="DU11" s="21">
        <v>0</v>
      </c>
      <c r="DV11" s="21">
        <v>0</v>
      </c>
      <c r="DW11" s="21">
        <v>0</v>
      </c>
      <c r="DX11" s="21">
        <v>1461.1</v>
      </c>
      <c r="DY11" s="21">
        <v>0</v>
      </c>
      <c r="DZ11" s="21">
        <f t="shared" si="14"/>
        <v>0</v>
      </c>
      <c r="EA11" s="21">
        <v>0</v>
      </c>
      <c r="EB11" s="21">
        <v>0</v>
      </c>
      <c r="EC11" s="21">
        <v>0</v>
      </c>
      <c r="ED11" s="21">
        <v>0</v>
      </c>
      <c r="EE11" s="21">
        <v>0</v>
      </c>
      <c r="EF11" s="21">
        <v>0</v>
      </c>
      <c r="EG11" s="21">
        <v>0</v>
      </c>
      <c r="EH11" s="21">
        <v>0</v>
      </c>
      <c r="EI11" s="21">
        <v>0</v>
      </c>
      <c r="EJ11" s="21">
        <v>972</v>
      </c>
      <c r="EK11" s="21">
        <v>0</v>
      </c>
      <c r="EL11" s="21">
        <f t="shared" si="15"/>
        <v>0</v>
      </c>
      <c r="EM11" s="21">
        <v>8860.1</v>
      </c>
      <c r="EN11" s="21">
        <v>0</v>
      </c>
      <c r="EO11" s="21">
        <f>SUM(EN11/EM11*100)</f>
        <v>0</v>
      </c>
      <c r="EP11" s="21">
        <v>0</v>
      </c>
      <c r="EQ11" s="21">
        <v>0</v>
      </c>
      <c r="ER11" s="21">
        <v>0</v>
      </c>
      <c r="ES11" s="21">
        <v>21375.9</v>
      </c>
      <c r="ET11" s="21">
        <v>0</v>
      </c>
      <c r="EU11" s="21">
        <f>SUM(ET11/ES11*100)</f>
        <v>0</v>
      </c>
      <c r="EV11" s="21">
        <v>0</v>
      </c>
      <c r="EW11" s="21">
        <v>0</v>
      </c>
      <c r="EX11" s="21">
        <v>0</v>
      </c>
      <c r="EY11" s="21">
        <v>0</v>
      </c>
      <c r="EZ11" s="21">
        <v>0</v>
      </c>
      <c r="FA11" s="21">
        <v>0</v>
      </c>
      <c r="FB11" s="21">
        <v>0</v>
      </c>
      <c r="FC11" s="21">
        <v>0</v>
      </c>
      <c r="FD11" s="21">
        <v>0</v>
      </c>
      <c r="FE11" s="21">
        <v>0</v>
      </c>
      <c r="FF11" s="21">
        <v>0</v>
      </c>
      <c r="FG11" s="21">
        <v>0</v>
      </c>
      <c r="FH11" s="21">
        <v>0</v>
      </c>
      <c r="FI11" s="21">
        <v>0</v>
      </c>
      <c r="FJ11" s="21">
        <v>0</v>
      </c>
      <c r="FK11" s="21">
        <v>0</v>
      </c>
      <c r="FL11" s="21">
        <v>0</v>
      </c>
      <c r="FM11" s="21">
        <v>0</v>
      </c>
      <c r="FN11" s="21">
        <v>0</v>
      </c>
      <c r="FO11" s="21">
        <v>0</v>
      </c>
      <c r="FP11" s="21">
        <v>0</v>
      </c>
      <c r="FQ11" s="21">
        <v>0</v>
      </c>
      <c r="FR11" s="21">
        <v>0</v>
      </c>
      <c r="FS11" s="21">
        <v>0</v>
      </c>
      <c r="FT11" s="19">
        <f t="shared" si="17"/>
        <v>79592.799999999988</v>
      </c>
      <c r="FU11" s="19">
        <f t="shared" si="18"/>
        <v>2827.1</v>
      </c>
      <c r="FV11" s="19">
        <f t="shared" si="19"/>
        <v>3.5519544481410383</v>
      </c>
      <c r="FW11" s="21">
        <v>2132.6999999999998</v>
      </c>
      <c r="FX11" s="21">
        <v>524.9</v>
      </c>
      <c r="FY11" s="21">
        <f t="shared" si="20"/>
        <v>24.611994185773902</v>
      </c>
      <c r="FZ11" s="21">
        <v>809.8</v>
      </c>
      <c r="GA11" s="21">
        <v>130.80000000000001</v>
      </c>
      <c r="GB11" s="21">
        <f t="shared" si="21"/>
        <v>16.152136329958015</v>
      </c>
      <c r="GC11" s="21">
        <v>493</v>
      </c>
      <c r="GD11" s="21">
        <v>60</v>
      </c>
      <c r="GE11" s="21">
        <f t="shared" si="22"/>
        <v>12.170385395537526</v>
      </c>
      <c r="GF11" s="21">
        <v>1.5</v>
      </c>
      <c r="GG11" s="21">
        <v>0</v>
      </c>
      <c r="GH11" s="21">
        <f t="shared" si="23"/>
        <v>0</v>
      </c>
      <c r="GI11" s="21">
        <v>803.1</v>
      </c>
      <c r="GJ11" s="21">
        <v>172.4</v>
      </c>
      <c r="GK11" s="21">
        <f t="shared" si="24"/>
        <v>21.466816087660316</v>
      </c>
      <c r="GL11" s="21">
        <v>1857.2</v>
      </c>
      <c r="GM11" s="21">
        <v>0</v>
      </c>
      <c r="GN11" s="21">
        <f t="shared" si="25"/>
        <v>0</v>
      </c>
      <c r="GO11" s="21">
        <v>0</v>
      </c>
      <c r="GP11" s="21">
        <v>0</v>
      </c>
      <c r="GQ11" s="21">
        <v>0</v>
      </c>
      <c r="GR11" s="21">
        <v>82.1</v>
      </c>
      <c r="GS11" s="21">
        <v>0</v>
      </c>
      <c r="GT11" s="21">
        <f t="shared" si="26"/>
        <v>0</v>
      </c>
      <c r="GU11" s="21">
        <v>31707</v>
      </c>
      <c r="GV11" s="21">
        <v>7377.8</v>
      </c>
      <c r="GW11" s="21">
        <f t="shared" si="27"/>
        <v>23.268678840634561</v>
      </c>
      <c r="GX11" s="21">
        <v>92506.5</v>
      </c>
      <c r="GY11" s="21">
        <v>22200.400000000001</v>
      </c>
      <c r="GZ11" s="21">
        <f t="shared" si="28"/>
        <v>23.998746034062474</v>
      </c>
      <c r="HA11" s="21">
        <v>1074.9000000000001</v>
      </c>
      <c r="HB11" s="21">
        <v>175</v>
      </c>
      <c r="HC11" s="21">
        <f t="shared" si="29"/>
        <v>16.280584240394454</v>
      </c>
      <c r="HD11" s="21">
        <v>0.1</v>
      </c>
      <c r="HE11" s="21">
        <v>0</v>
      </c>
      <c r="HF11" s="21">
        <f t="shared" si="30"/>
        <v>0</v>
      </c>
      <c r="HG11" s="21">
        <v>295.2</v>
      </c>
      <c r="HH11" s="21">
        <v>44.6</v>
      </c>
      <c r="HI11" s="21">
        <f t="shared" si="31"/>
        <v>15.108401084010842</v>
      </c>
      <c r="HJ11" s="21">
        <v>15482.8</v>
      </c>
      <c r="HK11" s="21">
        <v>3870.6</v>
      </c>
      <c r="HL11" s="21">
        <f t="shared" si="32"/>
        <v>24.999354121993438</v>
      </c>
      <c r="HM11" s="21">
        <v>468</v>
      </c>
      <c r="HN11" s="21">
        <v>0</v>
      </c>
      <c r="HO11" s="21">
        <f>SUM(HN11/HM11*100)</f>
        <v>0</v>
      </c>
      <c r="HP11" s="21">
        <v>52.8</v>
      </c>
      <c r="HQ11" s="21">
        <v>8.5</v>
      </c>
      <c r="HR11" s="21">
        <f t="shared" si="33"/>
        <v>16.098484848484848</v>
      </c>
      <c r="HS11" s="21">
        <v>24.3</v>
      </c>
      <c r="HT11" s="21">
        <v>0</v>
      </c>
      <c r="HU11" s="21">
        <f t="shared" si="34"/>
        <v>0</v>
      </c>
      <c r="HV11" s="21">
        <v>300</v>
      </c>
      <c r="HW11" s="21">
        <v>0</v>
      </c>
      <c r="HX11" s="21">
        <f t="shared" si="43"/>
        <v>0</v>
      </c>
      <c r="HY11" s="21">
        <v>1006</v>
      </c>
      <c r="HZ11" s="21">
        <v>245</v>
      </c>
      <c r="IA11" s="21">
        <f t="shared" si="35"/>
        <v>24.353876739562626</v>
      </c>
      <c r="IB11" s="21">
        <v>0</v>
      </c>
      <c r="IC11" s="21">
        <v>0</v>
      </c>
      <c r="ID11" s="21">
        <v>0</v>
      </c>
      <c r="IE11" s="19">
        <f t="shared" si="36"/>
        <v>149096.99999999997</v>
      </c>
      <c r="IF11" s="19">
        <f t="shared" si="37"/>
        <v>34810</v>
      </c>
      <c r="IG11" s="19">
        <f t="shared" si="38"/>
        <v>23.347216912479798</v>
      </c>
      <c r="IH11" s="21">
        <v>0</v>
      </c>
      <c r="II11" s="21">
        <v>0</v>
      </c>
      <c r="IJ11" s="21">
        <v>0</v>
      </c>
      <c r="IK11" s="21">
        <v>63.3</v>
      </c>
      <c r="IL11" s="21">
        <v>16.3</v>
      </c>
      <c r="IM11" s="21">
        <f t="shared" si="39"/>
        <v>25.750394944707743</v>
      </c>
      <c r="IN11" s="21">
        <v>0</v>
      </c>
      <c r="IO11" s="21">
        <v>0</v>
      </c>
      <c r="IP11" s="21">
        <v>0</v>
      </c>
      <c r="IQ11" s="21">
        <v>0</v>
      </c>
      <c r="IR11" s="21">
        <v>0</v>
      </c>
      <c r="IS11" s="21">
        <v>0</v>
      </c>
      <c r="IT11" s="19">
        <f t="shared" si="2"/>
        <v>63.3</v>
      </c>
      <c r="IU11" s="19">
        <f t="shared" si="3"/>
        <v>16.3</v>
      </c>
      <c r="IV11" s="19">
        <f t="shared" si="40"/>
        <v>25.750394944707743</v>
      </c>
      <c r="IW11" s="20">
        <f t="shared" si="4"/>
        <v>236784.69999999995</v>
      </c>
      <c r="IX11" s="20">
        <f t="shared" si="5"/>
        <v>39661.300000000003</v>
      </c>
      <c r="IY11" s="20">
        <f t="shared" si="41"/>
        <v>16.749942035950806</v>
      </c>
    </row>
    <row r="12" spans="1:259" s="4" customFormat="1" ht="23.25" customHeight="1">
      <c r="A12" s="18" t="s">
        <v>12</v>
      </c>
      <c r="B12" s="21">
        <v>1766.4</v>
      </c>
      <c r="C12" s="21">
        <v>441.6</v>
      </c>
      <c r="D12" s="21">
        <f t="shared" si="6"/>
        <v>25</v>
      </c>
      <c r="E12" s="21">
        <v>24908.1</v>
      </c>
      <c r="F12" s="21">
        <v>6227.1</v>
      </c>
      <c r="G12" s="21">
        <f t="shared" si="7"/>
        <v>25.000301106868854</v>
      </c>
      <c r="H12" s="19">
        <f t="shared" si="0"/>
        <v>26674.5</v>
      </c>
      <c r="I12" s="19">
        <f t="shared" si="1"/>
        <v>6668.7000000000007</v>
      </c>
      <c r="J12" s="19">
        <f t="shared" si="8"/>
        <v>25.000281167407078</v>
      </c>
      <c r="K12" s="21">
        <v>4755.3999999999996</v>
      </c>
      <c r="L12" s="21">
        <v>0</v>
      </c>
      <c r="M12" s="21">
        <f t="shared" si="9"/>
        <v>0</v>
      </c>
      <c r="N12" s="21">
        <v>4089.3</v>
      </c>
      <c r="O12" s="21">
        <v>0</v>
      </c>
      <c r="P12" s="21">
        <f t="shared" si="10"/>
        <v>0</v>
      </c>
      <c r="Q12" s="21">
        <v>0</v>
      </c>
      <c r="R12" s="21">
        <v>0</v>
      </c>
      <c r="S12" s="21">
        <v>0</v>
      </c>
      <c r="T12" s="21">
        <v>16421.900000000001</v>
      </c>
      <c r="U12" s="21">
        <v>1458.2</v>
      </c>
      <c r="V12" s="21">
        <f t="shared" si="11"/>
        <v>8.8796058921318473</v>
      </c>
      <c r="W12" s="21">
        <v>1767.1</v>
      </c>
      <c r="X12" s="21">
        <v>0</v>
      </c>
      <c r="Y12" s="21">
        <f t="shared" si="12"/>
        <v>0</v>
      </c>
      <c r="Z12" s="21">
        <v>0</v>
      </c>
      <c r="AA12" s="21">
        <v>0</v>
      </c>
      <c r="AB12" s="21">
        <v>0</v>
      </c>
      <c r="AC12" s="21">
        <v>656.4</v>
      </c>
      <c r="AD12" s="21">
        <v>0</v>
      </c>
      <c r="AE12" s="21">
        <f t="shared" si="13"/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0</v>
      </c>
      <c r="CN12" s="21">
        <v>0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21">
        <v>0</v>
      </c>
      <c r="DH12" s="21">
        <v>0</v>
      </c>
      <c r="DI12" s="21">
        <v>6446.1</v>
      </c>
      <c r="DJ12" s="21">
        <v>0</v>
      </c>
      <c r="DK12" s="21">
        <v>0</v>
      </c>
      <c r="DL12" s="21">
        <v>589.1</v>
      </c>
      <c r="DM12" s="21">
        <v>0</v>
      </c>
      <c r="DN12" s="21">
        <v>0</v>
      </c>
      <c r="DO12" s="21">
        <v>10.4</v>
      </c>
      <c r="DP12" s="21">
        <v>0</v>
      </c>
      <c r="DQ12" s="21">
        <v>0</v>
      </c>
      <c r="DR12" s="21">
        <v>1377.9</v>
      </c>
      <c r="DS12" s="21">
        <v>0</v>
      </c>
      <c r="DT12" s="21">
        <v>0</v>
      </c>
      <c r="DU12" s="21">
        <v>0</v>
      </c>
      <c r="DV12" s="21">
        <v>0</v>
      </c>
      <c r="DW12" s="21">
        <v>0</v>
      </c>
      <c r="DX12" s="21">
        <v>1462.5</v>
      </c>
      <c r="DY12" s="21">
        <v>0</v>
      </c>
      <c r="DZ12" s="21">
        <f t="shared" si="14"/>
        <v>0</v>
      </c>
      <c r="EA12" s="21">
        <v>0</v>
      </c>
      <c r="EB12" s="21">
        <v>0</v>
      </c>
      <c r="EC12" s="21">
        <v>0</v>
      </c>
      <c r="ED12" s="21">
        <v>0</v>
      </c>
      <c r="EE12" s="21">
        <v>0</v>
      </c>
      <c r="EF12" s="21">
        <v>0</v>
      </c>
      <c r="EG12" s="21">
        <v>0</v>
      </c>
      <c r="EH12" s="21">
        <v>0</v>
      </c>
      <c r="EI12" s="21">
        <v>0</v>
      </c>
      <c r="EJ12" s="21">
        <v>972</v>
      </c>
      <c r="EK12" s="21">
        <v>0</v>
      </c>
      <c r="EL12" s="21">
        <f t="shared" si="15"/>
        <v>0</v>
      </c>
      <c r="EM12" s="21">
        <v>0</v>
      </c>
      <c r="EN12" s="21">
        <v>0</v>
      </c>
      <c r="EO12" s="21">
        <v>0</v>
      </c>
      <c r="EP12" s="21">
        <v>0</v>
      </c>
      <c r="EQ12" s="21">
        <v>0</v>
      </c>
      <c r="ER12" s="21">
        <v>0</v>
      </c>
      <c r="ES12" s="21">
        <v>389.6</v>
      </c>
      <c r="ET12" s="21">
        <v>0</v>
      </c>
      <c r="EU12" s="21">
        <f>SUM(ET12/ES12*100)</f>
        <v>0</v>
      </c>
      <c r="EV12" s="21">
        <v>0</v>
      </c>
      <c r="EW12" s="21">
        <v>0</v>
      </c>
      <c r="EX12" s="21">
        <v>0</v>
      </c>
      <c r="EY12" s="21">
        <v>0</v>
      </c>
      <c r="EZ12" s="21">
        <v>0</v>
      </c>
      <c r="FA12" s="21">
        <v>0</v>
      </c>
      <c r="FB12" s="21">
        <v>0</v>
      </c>
      <c r="FC12" s="21">
        <v>0</v>
      </c>
      <c r="FD12" s="21">
        <v>0</v>
      </c>
      <c r="FE12" s="21">
        <v>0</v>
      </c>
      <c r="FF12" s="21">
        <v>0</v>
      </c>
      <c r="FG12" s="21">
        <v>0</v>
      </c>
      <c r="FH12" s="21">
        <v>225</v>
      </c>
      <c r="FI12" s="21">
        <v>0</v>
      </c>
      <c r="FJ12" s="21">
        <f t="shared" si="16"/>
        <v>0</v>
      </c>
      <c r="FK12" s="21">
        <v>0</v>
      </c>
      <c r="FL12" s="21">
        <v>0</v>
      </c>
      <c r="FM12" s="21">
        <v>0</v>
      </c>
      <c r="FN12" s="21">
        <v>0</v>
      </c>
      <c r="FO12" s="21">
        <v>0</v>
      </c>
      <c r="FP12" s="21">
        <v>0</v>
      </c>
      <c r="FQ12" s="21">
        <v>0</v>
      </c>
      <c r="FR12" s="21">
        <v>0</v>
      </c>
      <c r="FS12" s="21">
        <v>0</v>
      </c>
      <c r="FT12" s="19">
        <f t="shared" si="17"/>
        <v>39162.700000000004</v>
      </c>
      <c r="FU12" s="19">
        <f t="shared" si="18"/>
        <v>1458.2</v>
      </c>
      <c r="FV12" s="19">
        <f t="shared" si="19"/>
        <v>3.7234409272087978</v>
      </c>
      <c r="FW12" s="21">
        <v>6377.1</v>
      </c>
      <c r="FX12" s="21">
        <v>1601</v>
      </c>
      <c r="FY12" s="21">
        <f t="shared" si="20"/>
        <v>25.105455457809978</v>
      </c>
      <c r="FZ12" s="21">
        <v>954.4</v>
      </c>
      <c r="GA12" s="21">
        <v>145.6</v>
      </c>
      <c r="GB12" s="21">
        <f t="shared" si="21"/>
        <v>15.255658005029337</v>
      </c>
      <c r="GC12" s="21">
        <v>377.6</v>
      </c>
      <c r="GD12" s="21">
        <v>8.5</v>
      </c>
      <c r="GE12" s="21">
        <f t="shared" si="22"/>
        <v>2.2510593220338984</v>
      </c>
      <c r="GF12" s="21">
        <v>2.1</v>
      </c>
      <c r="GG12" s="21">
        <v>0</v>
      </c>
      <c r="GH12" s="21">
        <f t="shared" si="23"/>
        <v>0</v>
      </c>
      <c r="GI12" s="21">
        <v>549.20000000000005</v>
      </c>
      <c r="GJ12" s="21">
        <v>87.9</v>
      </c>
      <c r="GK12" s="21">
        <f t="shared" si="24"/>
        <v>16.005098324836126</v>
      </c>
      <c r="GL12" s="21">
        <v>2785.9</v>
      </c>
      <c r="GM12" s="21">
        <v>0</v>
      </c>
      <c r="GN12" s="21">
        <f t="shared" si="25"/>
        <v>0</v>
      </c>
      <c r="GO12" s="21">
        <v>2406.1</v>
      </c>
      <c r="GP12" s="21">
        <v>0</v>
      </c>
      <c r="GQ12" s="21">
        <f t="shared" si="42"/>
        <v>0</v>
      </c>
      <c r="GR12" s="21">
        <v>300.3</v>
      </c>
      <c r="GS12" s="21">
        <v>47.4</v>
      </c>
      <c r="GT12" s="21">
        <f t="shared" si="26"/>
        <v>15.784215784215782</v>
      </c>
      <c r="GU12" s="21">
        <v>27543.599999999999</v>
      </c>
      <c r="GV12" s="21">
        <v>6665</v>
      </c>
      <c r="GW12" s="21">
        <f t="shared" si="27"/>
        <v>24.197998809160751</v>
      </c>
      <c r="GX12" s="21">
        <v>159491.20000000001</v>
      </c>
      <c r="GY12" s="21">
        <v>38638.800000000003</v>
      </c>
      <c r="GZ12" s="21">
        <f t="shared" si="28"/>
        <v>24.226289600930961</v>
      </c>
      <c r="HA12" s="21">
        <v>1484.1</v>
      </c>
      <c r="HB12" s="21">
        <v>250</v>
      </c>
      <c r="HC12" s="21">
        <f t="shared" si="29"/>
        <v>16.845226062933765</v>
      </c>
      <c r="HD12" s="21">
        <v>0.1</v>
      </c>
      <c r="HE12" s="21">
        <v>0</v>
      </c>
      <c r="HF12" s="21">
        <f t="shared" si="30"/>
        <v>0</v>
      </c>
      <c r="HG12" s="21">
        <v>549.29999999999995</v>
      </c>
      <c r="HH12" s="21">
        <v>108.3</v>
      </c>
      <c r="HI12" s="21">
        <f t="shared" si="31"/>
        <v>19.71600218459858</v>
      </c>
      <c r="HJ12" s="21">
        <v>20449.7</v>
      </c>
      <c r="HK12" s="21">
        <v>5112.3</v>
      </c>
      <c r="HL12" s="21">
        <f t="shared" si="32"/>
        <v>24.999388744089153</v>
      </c>
      <c r="HM12" s="21">
        <v>0</v>
      </c>
      <c r="HN12" s="21">
        <v>0</v>
      </c>
      <c r="HO12" s="21">
        <v>0</v>
      </c>
      <c r="HP12" s="21">
        <v>52.8</v>
      </c>
      <c r="HQ12" s="21">
        <v>9.8000000000000007</v>
      </c>
      <c r="HR12" s="21">
        <f t="shared" si="33"/>
        <v>18.560606060606062</v>
      </c>
      <c r="HS12" s="21">
        <v>4</v>
      </c>
      <c r="HT12" s="21">
        <v>0</v>
      </c>
      <c r="HU12" s="21">
        <f t="shared" si="34"/>
        <v>0</v>
      </c>
      <c r="HV12" s="21">
        <v>300</v>
      </c>
      <c r="HW12" s="21">
        <v>0</v>
      </c>
      <c r="HX12" s="21">
        <f t="shared" si="43"/>
        <v>0</v>
      </c>
      <c r="HY12" s="21">
        <v>1073</v>
      </c>
      <c r="HZ12" s="21">
        <v>270.39999999999998</v>
      </c>
      <c r="IA12" s="21">
        <f t="shared" si="35"/>
        <v>25.200372786579685</v>
      </c>
      <c r="IB12" s="21">
        <v>0</v>
      </c>
      <c r="IC12" s="21">
        <v>0</v>
      </c>
      <c r="ID12" s="21">
        <v>0</v>
      </c>
      <c r="IE12" s="19">
        <f t="shared" si="36"/>
        <v>224700.5</v>
      </c>
      <c r="IF12" s="19">
        <f t="shared" si="37"/>
        <v>52945.000000000015</v>
      </c>
      <c r="IG12" s="19">
        <f t="shared" si="38"/>
        <v>23.562475383899908</v>
      </c>
      <c r="IH12" s="21">
        <v>0</v>
      </c>
      <c r="II12" s="21">
        <v>0</v>
      </c>
      <c r="IJ12" s="21">
        <v>0</v>
      </c>
      <c r="IK12" s="21">
        <v>0</v>
      </c>
      <c r="IL12" s="21">
        <v>0</v>
      </c>
      <c r="IM12" s="21">
        <v>0</v>
      </c>
      <c r="IN12" s="21">
        <v>0</v>
      </c>
      <c r="IO12" s="21">
        <v>0</v>
      </c>
      <c r="IP12" s="21">
        <v>0</v>
      </c>
      <c r="IQ12" s="21">
        <v>0</v>
      </c>
      <c r="IR12" s="21">
        <v>0</v>
      </c>
      <c r="IS12" s="21">
        <v>0</v>
      </c>
      <c r="IT12" s="19">
        <f t="shared" si="2"/>
        <v>0</v>
      </c>
      <c r="IU12" s="19">
        <f t="shared" si="3"/>
        <v>0</v>
      </c>
      <c r="IV12" s="19">
        <v>0</v>
      </c>
      <c r="IW12" s="20">
        <f t="shared" si="4"/>
        <v>290537.7</v>
      </c>
      <c r="IX12" s="20">
        <f t="shared" si="5"/>
        <v>61071.900000000016</v>
      </c>
      <c r="IY12" s="20">
        <f t="shared" si="41"/>
        <v>21.020301324062252</v>
      </c>
    </row>
    <row r="13" spans="1:259" s="23" customFormat="1" ht="23.25" customHeight="1">
      <c r="A13" s="18" t="s">
        <v>13</v>
      </c>
      <c r="B13" s="21">
        <v>0</v>
      </c>
      <c r="C13" s="21">
        <v>0</v>
      </c>
      <c r="D13" s="21">
        <v>0</v>
      </c>
      <c r="E13" s="21">
        <v>1894.7</v>
      </c>
      <c r="F13" s="21">
        <v>473.7</v>
      </c>
      <c r="G13" s="21">
        <f t="shared" si="7"/>
        <v>25.001319470100807</v>
      </c>
      <c r="H13" s="19">
        <f t="shared" si="0"/>
        <v>1894.7</v>
      </c>
      <c r="I13" s="19">
        <f t="shared" si="1"/>
        <v>473.7</v>
      </c>
      <c r="J13" s="19">
        <f t="shared" si="8"/>
        <v>25.001319470100807</v>
      </c>
      <c r="K13" s="21">
        <v>1626.3</v>
      </c>
      <c r="L13" s="21">
        <v>0</v>
      </c>
      <c r="M13" s="21">
        <f t="shared" si="9"/>
        <v>0</v>
      </c>
      <c r="N13" s="21">
        <v>2526.9</v>
      </c>
      <c r="O13" s="21">
        <v>0</v>
      </c>
      <c r="P13" s="21">
        <f t="shared" si="10"/>
        <v>0</v>
      </c>
      <c r="Q13" s="21">
        <v>0</v>
      </c>
      <c r="R13" s="21">
        <v>0</v>
      </c>
      <c r="S13" s="21">
        <v>0</v>
      </c>
      <c r="T13" s="21">
        <v>22388.3</v>
      </c>
      <c r="U13" s="21">
        <v>2404.8000000000002</v>
      </c>
      <c r="V13" s="21">
        <f t="shared" si="11"/>
        <v>10.74132470978145</v>
      </c>
      <c r="W13" s="21">
        <v>1740.1</v>
      </c>
      <c r="X13" s="21">
        <v>388.2</v>
      </c>
      <c r="Y13" s="21">
        <f t="shared" si="12"/>
        <v>22.309062697546121</v>
      </c>
      <c r="Z13" s="21">
        <v>0</v>
      </c>
      <c r="AA13" s="21">
        <v>0</v>
      </c>
      <c r="AB13" s="21">
        <v>0</v>
      </c>
      <c r="AC13" s="21">
        <v>992.5</v>
      </c>
      <c r="AD13" s="21">
        <v>0</v>
      </c>
      <c r="AE13" s="21">
        <f t="shared" si="13"/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21">
        <v>0</v>
      </c>
      <c r="DH13" s="21">
        <v>0</v>
      </c>
      <c r="DI13" s="21">
        <v>4499.7</v>
      </c>
      <c r="DJ13" s="21">
        <v>0</v>
      </c>
      <c r="DK13" s="21">
        <v>0</v>
      </c>
      <c r="DL13" s="21">
        <v>374</v>
      </c>
      <c r="DM13" s="21">
        <v>0</v>
      </c>
      <c r="DN13" s="21">
        <v>0</v>
      </c>
      <c r="DO13" s="21">
        <v>5.9</v>
      </c>
      <c r="DP13" s="21">
        <v>0</v>
      </c>
      <c r="DQ13" s="21">
        <v>0</v>
      </c>
      <c r="DR13" s="21">
        <v>0</v>
      </c>
      <c r="DS13" s="21">
        <v>0</v>
      </c>
      <c r="DT13" s="21">
        <v>0</v>
      </c>
      <c r="DU13" s="21">
        <v>0</v>
      </c>
      <c r="DV13" s="21">
        <v>0</v>
      </c>
      <c r="DW13" s="21">
        <v>0</v>
      </c>
      <c r="DX13" s="21">
        <v>1918.9</v>
      </c>
      <c r="DY13" s="21">
        <v>0</v>
      </c>
      <c r="DZ13" s="21">
        <f t="shared" si="14"/>
        <v>0</v>
      </c>
      <c r="EA13" s="21">
        <v>0</v>
      </c>
      <c r="EB13" s="21">
        <v>0</v>
      </c>
      <c r="EC13" s="21">
        <v>0</v>
      </c>
      <c r="ED13" s="21">
        <v>0</v>
      </c>
      <c r="EE13" s="21">
        <v>0</v>
      </c>
      <c r="EF13" s="21">
        <v>0</v>
      </c>
      <c r="EG13" s="21">
        <v>0</v>
      </c>
      <c r="EH13" s="21">
        <v>0</v>
      </c>
      <c r="EI13" s="21">
        <v>0</v>
      </c>
      <c r="EJ13" s="21">
        <v>972</v>
      </c>
      <c r="EK13" s="21">
        <v>0</v>
      </c>
      <c r="EL13" s="21">
        <f t="shared" si="15"/>
        <v>0</v>
      </c>
      <c r="EM13" s="21">
        <v>0</v>
      </c>
      <c r="EN13" s="21">
        <v>0</v>
      </c>
      <c r="EO13" s="21">
        <v>0</v>
      </c>
      <c r="EP13" s="21">
        <v>0</v>
      </c>
      <c r="EQ13" s="21">
        <v>0</v>
      </c>
      <c r="ER13" s="21">
        <v>0</v>
      </c>
      <c r="ES13" s="21">
        <v>0</v>
      </c>
      <c r="ET13" s="21">
        <v>0</v>
      </c>
      <c r="EU13" s="21">
        <v>0</v>
      </c>
      <c r="EV13" s="21">
        <v>0</v>
      </c>
      <c r="EW13" s="21">
        <v>0</v>
      </c>
      <c r="EX13" s="21">
        <v>0</v>
      </c>
      <c r="EY13" s="21">
        <v>0</v>
      </c>
      <c r="EZ13" s="21">
        <v>0</v>
      </c>
      <c r="FA13" s="21">
        <v>0</v>
      </c>
      <c r="FB13" s="21">
        <v>0</v>
      </c>
      <c r="FC13" s="21">
        <v>0</v>
      </c>
      <c r="FD13" s="21">
        <v>0</v>
      </c>
      <c r="FE13" s="21">
        <v>0</v>
      </c>
      <c r="FF13" s="21">
        <v>0</v>
      </c>
      <c r="FG13" s="21">
        <v>0</v>
      </c>
      <c r="FH13" s="21">
        <v>0</v>
      </c>
      <c r="FI13" s="21">
        <v>0</v>
      </c>
      <c r="FJ13" s="21">
        <v>0</v>
      </c>
      <c r="FK13" s="21">
        <v>0</v>
      </c>
      <c r="FL13" s="21">
        <v>0</v>
      </c>
      <c r="FM13" s="21">
        <v>0</v>
      </c>
      <c r="FN13" s="21">
        <v>0</v>
      </c>
      <c r="FO13" s="21">
        <v>0</v>
      </c>
      <c r="FP13" s="21">
        <v>0</v>
      </c>
      <c r="FQ13" s="21">
        <v>0</v>
      </c>
      <c r="FR13" s="21">
        <v>0</v>
      </c>
      <c r="FS13" s="21">
        <v>0</v>
      </c>
      <c r="FT13" s="19">
        <f t="shared" si="17"/>
        <v>37044.6</v>
      </c>
      <c r="FU13" s="19">
        <f t="shared" si="18"/>
        <v>2793</v>
      </c>
      <c r="FV13" s="19">
        <f t="shared" si="19"/>
        <v>7.5395604217618759</v>
      </c>
      <c r="FW13" s="21">
        <v>3429.8</v>
      </c>
      <c r="FX13" s="21">
        <v>915.6</v>
      </c>
      <c r="FY13" s="21">
        <f t="shared" si="20"/>
        <v>26.69543413610123</v>
      </c>
      <c r="FZ13" s="21">
        <v>777.8</v>
      </c>
      <c r="GA13" s="21">
        <v>130.80000000000001</v>
      </c>
      <c r="GB13" s="21">
        <f t="shared" si="21"/>
        <v>16.816662381074828</v>
      </c>
      <c r="GC13" s="21">
        <v>317.5</v>
      </c>
      <c r="GD13" s="21">
        <v>49.8</v>
      </c>
      <c r="GE13" s="21">
        <f t="shared" si="22"/>
        <v>15.685039370078741</v>
      </c>
      <c r="GF13" s="21">
        <v>1.2</v>
      </c>
      <c r="GG13" s="21">
        <v>0</v>
      </c>
      <c r="GH13" s="21">
        <f t="shared" si="23"/>
        <v>0</v>
      </c>
      <c r="GI13" s="21">
        <v>549.20000000000005</v>
      </c>
      <c r="GJ13" s="21">
        <v>99.2</v>
      </c>
      <c r="GK13" s="21">
        <f t="shared" si="24"/>
        <v>18.062636562272395</v>
      </c>
      <c r="GL13" s="21">
        <v>1857.2</v>
      </c>
      <c r="GM13" s="21">
        <v>0</v>
      </c>
      <c r="GN13" s="21">
        <f t="shared" si="25"/>
        <v>0</v>
      </c>
      <c r="GO13" s="21">
        <v>0</v>
      </c>
      <c r="GP13" s="21">
        <v>0</v>
      </c>
      <c r="GQ13" s="21">
        <v>0</v>
      </c>
      <c r="GR13" s="21">
        <v>82.1</v>
      </c>
      <c r="GS13" s="21">
        <v>64.599999999999994</v>
      </c>
      <c r="GT13" s="21">
        <f t="shared" si="26"/>
        <v>78.684531059683309</v>
      </c>
      <c r="GU13" s="21">
        <v>23013.7</v>
      </c>
      <c r="GV13" s="21">
        <v>5567.1</v>
      </c>
      <c r="GW13" s="21">
        <f t="shared" si="27"/>
        <v>24.190373560096813</v>
      </c>
      <c r="GX13" s="21">
        <v>85007.8</v>
      </c>
      <c r="GY13" s="21">
        <v>20652</v>
      </c>
      <c r="GZ13" s="21">
        <f t="shared" si="28"/>
        <v>24.294241234333789</v>
      </c>
      <c r="HA13" s="21">
        <v>1148.5</v>
      </c>
      <c r="HB13" s="21">
        <v>200</v>
      </c>
      <c r="HC13" s="21">
        <f t="shared" si="29"/>
        <v>17.414018284719198</v>
      </c>
      <c r="HD13" s="21">
        <v>0.1</v>
      </c>
      <c r="HE13" s="21">
        <v>0</v>
      </c>
      <c r="HF13" s="21">
        <f t="shared" si="30"/>
        <v>0</v>
      </c>
      <c r="HG13" s="21">
        <v>295.2</v>
      </c>
      <c r="HH13" s="21">
        <v>69.2</v>
      </c>
      <c r="HI13" s="21">
        <f t="shared" si="31"/>
        <v>23.441734417344176</v>
      </c>
      <c r="HJ13" s="21">
        <v>11180.7</v>
      </c>
      <c r="HK13" s="21">
        <v>2795.4</v>
      </c>
      <c r="HL13" s="21">
        <f t="shared" si="32"/>
        <v>25.002012396361589</v>
      </c>
      <c r="HM13" s="21">
        <v>0</v>
      </c>
      <c r="HN13" s="21">
        <v>0</v>
      </c>
      <c r="HO13" s="21">
        <v>0</v>
      </c>
      <c r="HP13" s="21">
        <v>52.8</v>
      </c>
      <c r="HQ13" s="21">
        <v>5.7</v>
      </c>
      <c r="HR13" s="21">
        <f t="shared" si="33"/>
        <v>10.795454545454547</v>
      </c>
      <c r="HS13" s="21">
        <v>4.5999999999999996</v>
      </c>
      <c r="HT13" s="21">
        <v>0</v>
      </c>
      <c r="HU13" s="21">
        <f t="shared" si="34"/>
        <v>0</v>
      </c>
      <c r="HV13" s="21">
        <v>300</v>
      </c>
      <c r="HW13" s="21">
        <v>300</v>
      </c>
      <c r="HX13" s="21">
        <f t="shared" si="43"/>
        <v>100</v>
      </c>
      <c r="HY13" s="21">
        <v>872</v>
      </c>
      <c r="HZ13" s="21">
        <v>216.1</v>
      </c>
      <c r="IA13" s="21">
        <f t="shared" si="35"/>
        <v>24.782110091743117</v>
      </c>
      <c r="IB13" s="21">
        <v>0</v>
      </c>
      <c r="IC13" s="21">
        <v>0</v>
      </c>
      <c r="ID13" s="21">
        <v>0</v>
      </c>
      <c r="IE13" s="19">
        <f t="shared" si="36"/>
        <v>128890.20000000001</v>
      </c>
      <c r="IF13" s="19">
        <f t="shared" si="37"/>
        <v>31065.5</v>
      </c>
      <c r="IG13" s="19">
        <f t="shared" si="38"/>
        <v>24.102297924900419</v>
      </c>
      <c r="IH13" s="21">
        <v>0</v>
      </c>
      <c r="II13" s="21">
        <v>0</v>
      </c>
      <c r="IJ13" s="21">
        <v>0</v>
      </c>
      <c r="IK13" s="21">
        <v>3.5</v>
      </c>
      <c r="IL13" s="21">
        <v>0</v>
      </c>
      <c r="IM13" s="21">
        <f t="shared" si="39"/>
        <v>0</v>
      </c>
      <c r="IN13" s="21">
        <v>0</v>
      </c>
      <c r="IO13" s="21">
        <v>0</v>
      </c>
      <c r="IP13" s="21">
        <v>0</v>
      </c>
      <c r="IQ13" s="21">
        <v>0</v>
      </c>
      <c r="IR13" s="21">
        <v>0</v>
      </c>
      <c r="IS13" s="21">
        <v>0</v>
      </c>
      <c r="IT13" s="19">
        <f t="shared" si="2"/>
        <v>3.5</v>
      </c>
      <c r="IU13" s="19">
        <f t="shared" si="3"/>
        <v>0</v>
      </c>
      <c r="IV13" s="19">
        <f t="shared" si="40"/>
        <v>0</v>
      </c>
      <c r="IW13" s="20">
        <f t="shared" si="4"/>
        <v>167833</v>
      </c>
      <c r="IX13" s="20">
        <f t="shared" si="5"/>
        <v>34332.199999999997</v>
      </c>
      <c r="IY13" s="20">
        <f t="shared" si="41"/>
        <v>20.456167738168297</v>
      </c>
    </row>
    <row r="14" spans="1:259" s="23" customFormat="1" ht="23.25" customHeight="1">
      <c r="A14" s="18" t="s">
        <v>14</v>
      </c>
      <c r="B14" s="21">
        <v>3649.3</v>
      </c>
      <c r="C14" s="21">
        <v>912.3</v>
      </c>
      <c r="D14" s="21">
        <f t="shared" si="6"/>
        <v>24.999314937111226</v>
      </c>
      <c r="E14" s="21">
        <v>28214.1</v>
      </c>
      <c r="F14" s="21">
        <v>7053.6</v>
      </c>
      <c r="G14" s="21">
        <f t="shared" si="7"/>
        <v>25.000265824534544</v>
      </c>
      <c r="H14" s="19">
        <f t="shared" si="0"/>
        <v>31863.399999999998</v>
      </c>
      <c r="I14" s="19">
        <f t="shared" si="1"/>
        <v>7965.9000000000005</v>
      </c>
      <c r="J14" s="19">
        <f t="shared" si="8"/>
        <v>25.000156919851619</v>
      </c>
      <c r="K14" s="21">
        <v>431.9</v>
      </c>
      <c r="L14" s="21">
        <v>0</v>
      </c>
      <c r="M14" s="21">
        <f t="shared" si="9"/>
        <v>0</v>
      </c>
      <c r="N14" s="21">
        <v>7987.9</v>
      </c>
      <c r="O14" s="21">
        <v>0</v>
      </c>
      <c r="P14" s="21">
        <f t="shared" si="10"/>
        <v>0</v>
      </c>
      <c r="Q14" s="21">
        <v>0</v>
      </c>
      <c r="R14" s="21">
        <v>0</v>
      </c>
      <c r="S14" s="21">
        <v>0</v>
      </c>
      <c r="T14" s="21">
        <v>19263</v>
      </c>
      <c r="U14" s="21">
        <v>2691.4</v>
      </c>
      <c r="V14" s="21">
        <f t="shared" si="11"/>
        <v>13.971863157348285</v>
      </c>
      <c r="W14" s="21">
        <v>2261.6999999999998</v>
      </c>
      <c r="X14" s="21">
        <v>0</v>
      </c>
      <c r="Y14" s="21">
        <f t="shared" si="12"/>
        <v>0</v>
      </c>
      <c r="Z14" s="21">
        <v>0</v>
      </c>
      <c r="AA14" s="21">
        <v>0</v>
      </c>
      <c r="AB14" s="21">
        <v>0</v>
      </c>
      <c r="AC14" s="21">
        <v>318.10000000000002</v>
      </c>
      <c r="AD14" s="21">
        <v>0</v>
      </c>
      <c r="AE14" s="21">
        <f t="shared" si="13"/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6033.5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0</v>
      </c>
      <c r="CO14" s="21">
        <v>0</v>
      </c>
      <c r="CP14" s="21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1">
        <v>0</v>
      </c>
      <c r="DD14" s="21">
        <v>0</v>
      </c>
      <c r="DE14" s="21">
        <v>0</v>
      </c>
      <c r="DF14" s="21">
        <v>0</v>
      </c>
      <c r="DG14" s="21">
        <v>0</v>
      </c>
      <c r="DH14" s="21">
        <v>0</v>
      </c>
      <c r="DI14" s="21">
        <v>2052.1999999999998</v>
      </c>
      <c r="DJ14" s="21">
        <v>0</v>
      </c>
      <c r="DK14" s="21">
        <v>0</v>
      </c>
      <c r="DL14" s="21">
        <v>0</v>
      </c>
      <c r="DM14" s="21">
        <v>0</v>
      </c>
      <c r="DN14" s="21">
        <v>0</v>
      </c>
      <c r="DO14" s="21">
        <v>6.1</v>
      </c>
      <c r="DP14" s="21">
        <v>0</v>
      </c>
      <c r="DQ14" s="21">
        <v>0</v>
      </c>
      <c r="DR14" s="21">
        <v>0</v>
      </c>
      <c r="DS14" s="21">
        <v>0</v>
      </c>
      <c r="DT14" s="21">
        <v>0</v>
      </c>
      <c r="DU14" s="21">
        <v>0</v>
      </c>
      <c r="DV14" s="21">
        <v>0</v>
      </c>
      <c r="DW14" s="21">
        <v>0</v>
      </c>
      <c r="DX14" s="21">
        <v>1191.7</v>
      </c>
      <c r="DY14" s="21">
        <v>0</v>
      </c>
      <c r="DZ14" s="21">
        <f t="shared" si="14"/>
        <v>0</v>
      </c>
      <c r="EA14" s="21">
        <v>0</v>
      </c>
      <c r="EB14" s="21">
        <v>0</v>
      </c>
      <c r="EC14" s="21">
        <v>0</v>
      </c>
      <c r="ED14" s="21">
        <v>0</v>
      </c>
      <c r="EE14" s="21">
        <v>0</v>
      </c>
      <c r="EF14" s="21">
        <v>0</v>
      </c>
      <c r="EG14" s="21">
        <v>0</v>
      </c>
      <c r="EH14" s="21">
        <v>0</v>
      </c>
      <c r="EI14" s="21">
        <v>0</v>
      </c>
      <c r="EJ14" s="21">
        <v>972</v>
      </c>
      <c r="EK14" s="21">
        <v>0</v>
      </c>
      <c r="EL14" s="21">
        <f t="shared" si="15"/>
        <v>0</v>
      </c>
      <c r="EM14" s="21">
        <v>0</v>
      </c>
      <c r="EN14" s="21">
        <v>0</v>
      </c>
      <c r="EO14" s="21">
        <v>0</v>
      </c>
      <c r="EP14" s="21">
        <v>0</v>
      </c>
      <c r="EQ14" s="21">
        <v>0</v>
      </c>
      <c r="ER14" s="21">
        <v>0</v>
      </c>
      <c r="ES14" s="21">
        <v>0</v>
      </c>
      <c r="ET14" s="21">
        <v>0</v>
      </c>
      <c r="EU14" s="21">
        <v>0</v>
      </c>
      <c r="EV14" s="21">
        <v>0</v>
      </c>
      <c r="EW14" s="21">
        <v>0</v>
      </c>
      <c r="EX14" s="21">
        <v>0</v>
      </c>
      <c r="EY14" s="21">
        <v>0</v>
      </c>
      <c r="EZ14" s="21">
        <v>0</v>
      </c>
      <c r="FA14" s="21">
        <v>0</v>
      </c>
      <c r="FB14" s="21">
        <v>0</v>
      </c>
      <c r="FC14" s="21">
        <v>0</v>
      </c>
      <c r="FD14" s="21">
        <v>0</v>
      </c>
      <c r="FE14" s="21">
        <v>27.1</v>
      </c>
      <c r="FF14" s="21">
        <v>0</v>
      </c>
      <c r="FG14" s="21">
        <f>SUM(FF14/FE14*100)</f>
        <v>0</v>
      </c>
      <c r="FH14" s="21">
        <v>150</v>
      </c>
      <c r="FI14" s="21">
        <v>0</v>
      </c>
      <c r="FJ14" s="21">
        <f t="shared" si="16"/>
        <v>0</v>
      </c>
      <c r="FK14" s="21">
        <v>0</v>
      </c>
      <c r="FL14" s="21">
        <v>0</v>
      </c>
      <c r="FM14" s="21">
        <v>0</v>
      </c>
      <c r="FN14" s="21">
        <v>0</v>
      </c>
      <c r="FO14" s="21">
        <v>0</v>
      </c>
      <c r="FP14" s="21">
        <v>0</v>
      </c>
      <c r="FQ14" s="21">
        <v>0</v>
      </c>
      <c r="FR14" s="21">
        <v>0</v>
      </c>
      <c r="FS14" s="21">
        <v>0</v>
      </c>
      <c r="FT14" s="19">
        <f t="shared" si="17"/>
        <v>40695.19999999999</v>
      </c>
      <c r="FU14" s="19">
        <f t="shared" si="18"/>
        <v>2691.4</v>
      </c>
      <c r="FV14" s="19">
        <f t="shared" si="19"/>
        <v>6.6135563899427954</v>
      </c>
      <c r="FW14" s="21">
        <v>3526.7</v>
      </c>
      <c r="FX14" s="21">
        <v>590.70000000000005</v>
      </c>
      <c r="FY14" s="21">
        <f t="shared" si="20"/>
        <v>16.749369098590751</v>
      </c>
      <c r="FZ14" s="21">
        <v>949.5</v>
      </c>
      <c r="GA14" s="21">
        <v>152.6</v>
      </c>
      <c r="GB14" s="21">
        <f t="shared" si="21"/>
        <v>16.07161664033702</v>
      </c>
      <c r="GC14" s="21">
        <v>589.6</v>
      </c>
      <c r="GD14" s="21">
        <v>42.5</v>
      </c>
      <c r="GE14" s="21">
        <f t="shared" si="22"/>
        <v>7.2082767978290354</v>
      </c>
      <c r="GF14" s="21">
        <v>2.2000000000000002</v>
      </c>
      <c r="GG14" s="21">
        <v>0</v>
      </c>
      <c r="GH14" s="21">
        <f t="shared" si="23"/>
        <v>0</v>
      </c>
      <c r="GI14" s="21">
        <v>549.20000000000005</v>
      </c>
      <c r="GJ14" s="21">
        <v>109.9</v>
      </c>
      <c r="GK14" s="21">
        <f t="shared" si="24"/>
        <v>20.010924981791696</v>
      </c>
      <c r="GL14" s="21">
        <v>1857.2</v>
      </c>
      <c r="GM14" s="21">
        <v>0</v>
      </c>
      <c r="GN14" s="21">
        <f t="shared" si="25"/>
        <v>0</v>
      </c>
      <c r="GO14" s="21">
        <v>0</v>
      </c>
      <c r="GP14" s="21">
        <v>0</v>
      </c>
      <c r="GQ14" s="21">
        <v>0</v>
      </c>
      <c r="GR14" s="21">
        <v>207.7</v>
      </c>
      <c r="GS14" s="21">
        <v>16.3</v>
      </c>
      <c r="GT14" s="21">
        <f t="shared" si="26"/>
        <v>7.8478574867597501</v>
      </c>
      <c r="GU14" s="21">
        <v>21426.799999999999</v>
      </c>
      <c r="GV14" s="21">
        <v>4975.7</v>
      </c>
      <c r="GW14" s="21">
        <f t="shared" si="27"/>
        <v>23.221853006515207</v>
      </c>
      <c r="GX14" s="21">
        <v>88786.5</v>
      </c>
      <c r="GY14" s="21">
        <v>19651.3</v>
      </c>
      <c r="GZ14" s="21">
        <f t="shared" si="28"/>
        <v>22.133207188029711</v>
      </c>
      <c r="HA14" s="21">
        <v>1061.5999999999999</v>
      </c>
      <c r="HB14" s="21">
        <v>143.30000000000001</v>
      </c>
      <c r="HC14" s="21">
        <f t="shared" si="29"/>
        <v>13.498492840994727</v>
      </c>
      <c r="HD14" s="21">
        <v>0.1</v>
      </c>
      <c r="HE14" s="21">
        <v>0</v>
      </c>
      <c r="HF14" s="21">
        <f t="shared" si="30"/>
        <v>0</v>
      </c>
      <c r="HG14" s="21">
        <v>295.2</v>
      </c>
      <c r="HH14" s="21">
        <v>55</v>
      </c>
      <c r="HI14" s="21">
        <f t="shared" si="31"/>
        <v>18.631436314363146</v>
      </c>
      <c r="HJ14" s="21">
        <v>12035.2</v>
      </c>
      <c r="HK14" s="21">
        <v>3008.7</v>
      </c>
      <c r="HL14" s="21">
        <f t="shared" si="32"/>
        <v>24.999169103961709</v>
      </c>
      <c r="HM14" s="21">
        <v>0</v>
      </c>
      <c r="HN14" s="21">
        <v>0</v>
      </c>
      <c r="HO14" s="21">
        <v>0</v>
      </c>
      <c r="HP14" s="21">
        <v>52.8</v>
      </c>
      <c r="HQ14" s="21">
        <v>13.2</v>
      </c>
      <c r="HR14" s="21">
        <f t="shared" si="33"/>
        <v>25</v>
      </c>
      <c r="HS14" s="21">
        <v>1.7</v>
      </c>
      <c r="HT14" s="21">
        <v>0</v>
      </c>
      <c r="HU14" s="21">
        <f t="shared" si="34"/>
        <v>0</v>
      </c>
      <c r="HV14" s="21">
        <v>300</v>
      </c>
      <c r="HW14" s="21">
        <v>0</v>
      </c>
      <c r="HX14" s="21">
        <f t="shared" si="43"/>
        <v>0</v>
      </c>
      <c r="HY14" s="21">
        <v>939</v>
      </c>
      <c r="HZ14" s="21">
        <v>232.8</v>
      </c>
      <c r="IA14" s="21">
        <f t="shared" si="35"/>
        <v>24.792332268370608</v>
      </c>
      <c r="IB14" s="21">
        <v>0</v>
      </c>
      <c r="IC14" s="21">
        <v>0</v>
      </c>
      <c r="ID14" s="21">
        <v>0</v>
      </c>
      <c r="IE14" s="19">
        <f t="shared" si="36"/>
        <v>132581</v>
      </c>
      <c r="IF14" s="19">
        <f t="shared" si="37"/>
        <v>28992</v>
      </c>
      <c r="IG14" s="19">
        <f t="shared" si="38"/>
        <v>21.867386729621892</v>
      </c>
      <c r="IH14" s="21">
        <v>0</v>
      </c>
      <c r="II14" s="21">
        <v>0</v>
      </c>
      <c r="IJ14" s="21">
        <v>0</v>
      </c>
      <c r="IK14" s="21">
        <v>0</v>
      </c>
      <c r="IL14" s="21">
        <v>0</v>
      </c>
      <c r="IM14" s="21">
        <v>0</v>
      </c>
      <c r="IN14" s="21">
        <v>0</v>
      </c>
      <c r="IO14" s="21">
        <v>0</v>
      </c>
      <c r="IP14" s="21">
        <v>0</v>
      </c>
      <c r="IQ14" s="21">
        <v>0</v>
      </c>
      <c r="IR14" s="21">
        <v>0</v>
      </c>
      <c r="IS14" s="21">
        <v>0</v>
      </c>
      <c r="IT14" s="19">
        <f t="shared" si="2"/>
        <v>0</v>
      </c>
      <c r="IU14" s="19">
        <f t="shared" si="3"/>
        <v>0</v>
      </c>
      <c r="IV14" s="19">
        <v>0</v>
      </c>
      <c r="IW14" s="20">
        <f t="shared" si="4"/>
        <v>205139.59999999998</v>
      </c>
      <c r="IX14" s="20">
        <f t="shared" si="5"/>
        <v>39649.300000000003</v>
      </c>
      <c r="IY14" s="20">
        <f t="shared" si="41"/>
        <v>19.327960081817459</v>
      </c>
    </row>
    <row r="15" spans="1:259" s="23" customFormat="1" ht="23.25" customHeight="1">
      <c r="A15" s="18" t="s">
        <v>15</v>
      </c>
      <c r="B15" s="21">
        <v>0</v>
      </c>
      <c r="C15" s="21">
        <v>0</v>
      </c>
      <c r="D15" s="21">
        <v>0</v>
      </c>
      <c r="E15" s="21">
        <v>29968</v>
      </c>
      <c r="F15" s="21">
        <v>7491.9</v>
      </c>
      <c r="G15" s="21">
        <f t="shared" si="7"/>
        <v>24.999666310731445</v>
      </c>
      <c r="H15" s="19">
        <f t="shared" si="0"/>
        <v>29968</v>
      </c>
      <c r="I15" s="19">
        <f t="shared" si="1"/>
        <v>7491.9</v>
      </c>
      <c r="J15" s="19">
        <f t="shared" si="8"/>
        <v>24.999666310731445</v>
      </c>
      <c r="K15" s="21">
        <v>5953.8</v>
      </c>
      <c r="L15" s="21">
        <v>0</v>
      </c>
      <c r="M15" s="21">
        <f t="shared" si="9"/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30528.2</v>
      </c>
      <c r="U15" s="21">
        <v>4594.8</v>
      </c>
      <c r="V15" s="21">
        <f t="shared" si="11"/>
        <v>15.051002024357807</v>
      </c>
      <c r="W15" s="21">
        <v>3105.2</v>
      </c>
      <c r="X15" s="21">
        <v>767.7</v>
      </c>
      <c r="Y15" s="21">
        <f t="shared" si="12"/>
        <v>24.72304521447894</v>
      </c>
      <c r="Z15" s="21">
        <v>0</v>
      </c>
      <c r="AA15" s="21">
        <v>0</v>
      </c>
      <c r="AB15" s="21">
        <v>0</v>
      </c>
      <c r="AC15" s="21">
        <v>988.3</v>
      </c>
      <c r="AD15" s="21">
        <v>0</v>
      </c>
      <c r="AE15" s="21">
        <f t="shared" si="13"/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1">
        <v>0</v>
      </c>
      <c r="CM15" s="21">
        <v>0</v>
      </c>
      <c r="CN15" s="21">
        <v>57575.1</v>
      </c>
      <c r="CO15" s="21">
        <v>0</v>
      </c>
      <c r="CP15" s="21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1">
        <v>0</v>
      </c>
      <c r="DD15" s="21">
        <v>0</v>
      </c>
      <c r="DE15" s="21">
        <v>0</v>
      </c>
      <c r="DF15" s="21">
        <v>0</v>
      </c>
      <c r="DG15" s="21">
        <v>0</v>
      </c>
      <c r="DH15" s="21">
        <v>0</v>
      </c>
      <c r="DI15" s="21">
        <v>2101.6999999999998</v>
      </c>
      <c r="DJ15" s="21">
        <v>0</v>
      </c>
      <c r="DK15" s="21">
        <v>0</v>
      </c>
      <c r="DL15" s="21">
        <v>0</v>
      </c>
      <c r="DM15" s="21">
        <v>0</v>
      </c>
      <c r="DN15" s="21">
        <v>0</v>
      </c>
      <c r="DO15" s="21">
        <v>9.1999999999999993</v>
      </c>
      <c r="DP15" s="21">
        <v>0</v>
      </c>
      <c r="DQ15" s="21">
        <v>0</v>
      </c>
      <c r="DR15" s="21">
        <v>0</v>
      </c>
      <c r="DS15" s="21">
        <v>0</v>
      </c>
      <c r="DT15" s="21">
        <v>0</v>
      </c>
      <c r="DU15" s="21">
        <v>0</v>
      </c>
      <c r="DV15" s="21">
        <v>0</v>
      </c>
      <c r="DW15" s="21">
        <v>0</v>
      </c>
      <c r="DX15" s="21">
        <v>3212.8</v>
      </c>
      <c r="DY15" s="21">
        <v>0</v>
      </c>
      <c r="DZ15" s="21">
        <f t="shared" si="14"/>
        <v>0</v>
      </c>
      <c r="EA15" s="21">
        <v>0</v>
      </c>
      <c r="EB15" s="21">
        <v>0</v>
      </c>
      <c r="EC15" s="21">
        <v>0</v>
      </c>
      <c r="ED15" s="21">
        <v>0</v>
      </c>
      <c r="EE15" s="21">
        <v>0</v>
      </c>
      <c r="EF15" s="21">
        <v>0</v>
      </c>
      <c r="EG15" s="21">
        <v>0</v>
      </c>
      <c r="EH15" s="21">
        <v>0</v>
      </c>
      <c r="EI15" s="21">
        <v>0</v>
      </c>
      <c r="EJ15" s="21">
        <v>972.2</v>
      </c>
      <c r="EK15" s="21">
        <v>0</v>
      </c>
      <c r="EL15" s="21">
        <f t="shared" si="15"/>
        <v>0</v>
      </c>
      <c r="EM15" s="21">
        <v>6328.6</v>
      </c>
      <c r="EN15" s="21">
        <v>0</v>
      </c>
      <c r="EO15" s="21">
        <f>SUM(EN15/EM15*100)</f>
        <v>0</v>
      </c>
      <c r="EP15" s="21">
        <v>0</v>
      </c>
      <c r="EQ15" s="21">
        <v>0</v>
      </c>
      <c r="ER15" s="21">
        <v>0</v>
      </c>
      <c r="ES15" s="21">
        <v>0</v>
      </c>
      <c r="ET15" s="21">
        <v>0</v>
      </c>
      <c r="EU15" s="21">
        <v>0</v>
      </c>
      <c r="EV15" s="21">
        <v>0</v>
      </c>
      <c r="EW15" s="21">
        <v>0</v>
      </c>
      <c r="EX15" s="21">
        <v>0</v>
      </c>
      <c r="EY15" s="21">
        <v>0</v>
      </c>
      <c r="EZ15" s="21">
        <v>0</v>
      </c>
      <c r="FA15" s="21">
        <v>0</v>
      </c>
      <c r="FB15" s="21">
        <v>0</v>
      </c>
      <c r="FC15" s="21">
        <v>0</v>
      </c>
      <c r="FD15" s="21">
        <v>0</v>
      </c>
      <c r="FE15" s="21">
        <v>0</v>
      </c>
      <c r="FF15" s="21">
        <v>0</v>
      </c>
      <c r="FG15" s="21">
        <v>0</v>
      </c>
      <c r="FH15" s="21">
        <v>0</v>
      </c>
      <c r="FI15" s="21">
        <v>0</v>
      </c>
      <c r="FJ15" s="21">
        <v>0</v>
      </c>
      <c r="FK15" s="21">
        <v>0</v>
      </c>
      <c r="FL15" s="21">
        <v>0</v>
      </c>
      <c r="FM15" s="21">
        <v>0</v>
      </c>
      <c r="FN15" s="21">
        <v>0</v>
      </c>
      <c r="FO15" s="21">
        <v>0</v>
      </c>
      <c r="FP15" s="21">
        <v>0</v>
      </c>
      <c r="FQ15" s="21">
        <v>0</v>
      </c>
      <c r="FR15" s="21">
        <v>0</v>
      </c>
      <c r="FS15" s="21">
        <v>0</v>
      </c>
      <c r="FT15" s="19">
        <f t="shared" si="17"/>
        <v>110775.1</v>
      </c>
      <c r="FU15" s="19">
        <f t="shared" si="18"/>
        <v>5362.5</v>
      </c>
      <c r="FV15" s="19">
        <f t="shared" si="19"/>
        <v>4.8408893334332355</v>
      </c>
      <c r="FW15" s="21">
        <v>2961.5</v>
      </c>
      <c r="FX15" s="21">
        <v>521</v>
      </c>
      <c r="FY15" s="21">
        <f t="shared" si="20"/>
        <v>17.592436265406043</v>
      </c>
      <c r="FZ15" s="21">
        <v>869</v>
      </c>
      <c r="GA15" s="21">
        <v>130.80000000000001</v>
      </c>
      <c r="GB15" s="21">
        <f t="shared" si="21"/>
        <v>15.051783659378598</v>
      </c>
      <c r="GC15" s="21">
        <v>666.8</v>
      </c>
      <c r="GD15" s="21">
        <v>54.4</v>
      </c>
      <c r="GE15" s="21">
        <f t="shared" si="22"/>
        <v>8.1583683263347329</v>
      </c>
      <c r="GF15" s="21">
        <v>4.9000000000000004</v>
      </c>
      <c r="GG15" s="21">
        <v>0</v>
      </c>
      <c r="GH15" s="21">
        <f t="shared" si="23"/>
        <v>0</v>
      </c>
      <c r="GI15" s="21">
        <v>549.20000000000005</v>
      </c>
      <c r="GJ15" s="21">
        <v>80.400000000000006</v>
      </c>
      <c r="GK15" s="21">
        <f t="shared" si="24"/>
        <v>14.639475600874</v>
      </c>
      <c r="GL15" s="21">
        <v>2785.9</v>
      </c>
      <c r="GM15" s="21">
        <v>0</v>
      </c>
      <c r="GN15" s="21">
        <f t="shared" si="25"/>
        <v>0</v>
      </c>
      <c r="GO15" s="21">
        <v>6885.9</v>
      </c>
      <c r="GP15" s="21">
        <v>0</v>
      </c>
      <c r="GQ15" s="21">
        <f t="shared" si="42"/>
        <v>0</v>
      </c>
      <c r="GR15" s="21">
        <v>131.4</v>
      </c>
      <c r="GS15" s="21">
        <v>95.6</v>
      </c>
      <c r="GT15" s="21">
        <f t="shared" si="26"/>
        <v>72.754946727549466</v>
      </c>
      <c r="GU15" s="21">
        <v>37731.699999999997</v>
      </c>
      <c r="GV15" s="21">
        <v>8966.7000000000007</v>
      </c>
      <c r="GW15" s="21">
        <f t="shared" si="27"/>
        <v>23.764367892249759</v>
      </c>
      <c r="GX15" s="21">
        <v>114257.3</v>
      </c>
      <c r="GY15" s="21">
        <v>26489.3</v>
      </c>
      <c r="GZ15" s="21">
        <f t="shared" si="28"/>
        <v>23.183901597534685</v>
      </c>
      <c r="HA15" s="21">
        <v>1176.0999999999999</v>
      </c>
      <c r="HB15" s="21">
        <v>216.7</v>
      </c>
      <c r="HC15" s="21">
        <f t="shared" si="29"/>
        <v>18.425303970750786</v>
      </c>
      <c r="HD15" s="21">
        <v>0.2</v>
      </c>
      <c r="HE15" s="21">
        <v>0</v>
      </c>
      <c r="HF15" s="21">
        <f t="shared" si="30"/>
        <v>0</v>
      </c>
      <c r="HG15" s="21">
        <v>295.2</v>
      </c>
      <c r="HH15" s="21">
        <v>46.2</v>
      </c>
      <c r="HI15" s="21">
        <f t="shared" si="31"/>
        <v>15.650406504065042</v>
      </c>
      <c r="HJ15" s="21">
        <v>18202.400000000001</v>
      </c>
      <c r="HK15" s="21">
        <v>4550.7</v>
      </c>
      <c r="HL15" s="21">
        <f t="shared" si="32"/>
        <v>25.00054937810398</v>
      </c>
      <c r="HM15" s="21">
        <v>500</v>
      </c>
      <c r="HN15" s="21">
        <v>0</v>
      </c>
      <c r="HO15" s="21">
        <f>SUM(HN15/HM15*100)</f>
        <v>0</v>
      </c>
      <c r="HP15" s="21">
        <v>52.8</v>
      </c>
      <c r="HQ15" s="21">
        <v>6.5</v>
      </c>
      <c r="HR15" s="21">
        <f t="shared" si="33"/>
        <v>12.310606060606061</v>
      </c>
      <c r="HS15" s="21">
        <v>20</v>
      </c>
      <c r="HT15" s="21">
        <v>0</v>
      </c>
      <c r="HU15" s="21">
        <f t="shared" si="34"/>
        <v>0</v>
      </c>
      <c r="HV15" s="21">
        <v>0</v>
      </c>
      <c r="HW15" s="21">
        <v>0</v>
      </c>
      <c r="HX15" s="21">
        <v>0</v>
      </c>
      <c r="HY15" s="21">
        <v>1409</v>
      </c>
      <c r="HZ15" s="21">
        <v>349.2</v>
      </c>
      <c r="IA15" s="21">
        <f t="shared" si="35"/>
        <v>24.783534421575585</v>
      </c>
      <c r="IB15" s="21">
        <v>0</v>
      </c>
      <c r="IC15" s="21">
        <v>0</v>
      </c>
      <c r="ID15" s="21">
        <v>0</v>
      </c>
      <c r="IE15" s="19">
        <f t="shared" si="36"/>
        <v>188499.30000000002</v>
      </c>
      <c r="IF15" s="19">
        <f t="shared" si="37"/>
        <v>41507.499999999985</v>
      </c>
      <c r="IG15" s="19">
        <f t="shared" si="38"/>
        <v>22.019975670997177</v>
      </c>
      <c r="IH15" s="21">
        <v>0</v>
      </c>
      <c r="II15" s="21">
        <v>0</v>
      </c>
      <c r="IJ15" s="21">
        <v>0</v>
      </c>
      <c r="IK15" s="21">
        <v>13.2</v>
      </c>
      <c r="IL15" s="21">
        <v>0</v>
      </c>
      <c r="IM15" s="21">
        <f t="shared" si="39"/>
        <v>0</v>
      </c>
      <c r="IN15" s="21">
        <v>0</v>
      </c>
      <c r="IO15" s="21">
        <v>0</v>
      </c>
      <c r="IP15" s="21">
        <v>0</v>
      </c>
      <c r="IQ15" s="21">
        <v>0</v>
      </c>
      <c r="IR15" s="21">
        <v>0</v>
      </c>
      <c r="IS15" s="21">
        <v>0</v>
      </c>
      <c r="IT15" s="19">
        <f t="shared" si="2"/>
        <v>13.2</v>
      </c>
      <c r="IU15" s="19">
        <f t="shared" si="3"/>
        <v>0</v>
      </c>
      <c r="IV15" s="19">
        <f t="shared" si="40"/>
        <v>0</v>
      </c>
      <c r="IW15" s="20">
        <f t="shared" si="4"/>
        <v>329255.60000000003</v>
      </c>
      <c r="IX15" s="20">
        <f t="shared" si="5"/>
        <v>54361.899999999987</v>
      </c>
      <c r="IY15" s="20">
        <f t="shared" si="41"/>
        <v>16.51054682137524</v>
      </c>
    </row>
    <row r="16" spans="1:259" s="23" customFormat="1" ht="23.25" customHeight="1">
      <c r="A16" s="18" t="s">
        <v>16</v>
      </c>
      <c r="B16" s="21">
        <v>0</v>
      </c>
      <c r="C16" s="21">
        <v>0</v>
      </c>
      <c r="D16" s="21">
        <v>0</v>
      </c>
      <c r="E16" s="21">
        <v>20628.599999999999</v>
      </c>
      <c r="F16" s="21">
        <v>5157.3</v>
      </c>
      <c r="G16" s="21">
        <f t="shared" si="7"/>
        <v>25.000727145807279</v>
      </c>
      <c r="H16" s="19">
        <f t="shared" si="0"/>
        <v>20628.599999999999</v>
      </c>
      <c r="I16" s="19">
        <f t="shared" si="1"/>
        <v>5157.3</v>
      </c>
      <c r="J16" s="19">
        <f t="shared" si="8"/>
        <v>25.000727145807279</v>
      </c>
      <c r="K16" s="21">
        <v>12705.4</v>
      </c>
      <c r="L16" s="21">
        <v>0</v>
      </c>
      <c r="M16" s="21">
        <f t="shared" si="9"/>
        <v>0</v>
      </c>
      <c r="N16" s="21">
        <v>6844.4</v>
      </c>
      <c r="O16" s="21">
        <v>0</v>
      </c>
      <c r="P16" s="21">
        <f t="shared" si="10"/>
        <v>0</v>
      </c>
      <c r="Q16" s="21">
        <v>0</v>
      </c>
      <c r="R16" s="21">
        <v>0</v>
      </c>
      <c r="S16" s="21">
        <v>0</v>
      </c>
      <c r="T16" s="21">
        <v>30386.1</v>
      </c>
      <c r="U16" s="21">
        <v>2137.8000000000002</v>
      </c>
      <c r="V16" s="21">
        <f t="shared" si="11"/>
        <v>7.0354537107427424</v>
      </c>
      <c r="W16" s="21">
        <v>3788.7</v>
      </c>
      <c r="X16" s="21">
        <v>565.70000000000005</v>
      </c>
      <c r="Y16" s="21">
        <f t="shared" si="12"/>
        <v>14.931242906537864</v>
      </c>
      <c r="Z16" s="21">
        <v>0</v>
      </c>
      <c r="AA16" s="21">
        <v>0</v>
      </c>
      <c r="AB16" s="21">
        <v>0</v>
      </c>
      <c r="AC16" s="21">
        <v>424.9</v>
      </c>
      <c r="AD16" s="21">
        <v>0</v>
      </c>
      <c r="AE16" s="21">
        <f t="shared" si="13"/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1">
        <v>0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1">
        <v>0</v>
      </c>
      <c r="DD16" s="21">
        <v>0</v>
      </c>
      <c r="DE16" s="21">
        <v>0</v>
      </c>
      <c r="DF16" s="21">
        <v>0</v>
      </c>
      <c r="DG16" s="21">
        <v>0</v>
      </c>
      <c r="DH16" s="21">
        <v>0</v>
      </c>
      <c r="DI16" s="21">
        <v>7038.5</v>
      </c>
      <c r="DJ16" s="21">
        <v>0</v>
      </c>
      <c r="DK16" s="21">
        <v>0</v>
      </c>
      <c r="DL16" s="21">
        <v>0</v>
      </c>
      <c r="DM16" s="21">
        <v>0</v>
      </c>
      <c r="DN16" s="21">
        <v>0</v>
      </c>
      <c r="DO16" s="21">
        <v>13.6</v>
      </c>
      <c r="DP16" s="21">
        <v>0</v>
      </c>
      <c r="DQ16" s="21">
        <v>0</v>
      </c>
      <c r="DR16" s="21">
        <v>431.9</v>
      </c>
      <c r="DS16" s="21">
        <v>0</v>
      </c>
      <c r="DT16" s="21">
        <v>0</v>
      </c>
      <c r="DU16" s="21">
        <v>0</v>
      </c>
      <c r="DV16" s="21">
        <v>0</v>
      </c>
      <c r="DW16" s="21">
        <v>0</v>
      </c>
      <c r="DX16" s="21">
        <v>1262.0999999999999</v>
      </c>
      <c r="DY16" s="21">
        <v>0</v>
      </c>
      <c r="DZ16" s="21">
        <f t="shared" si="14"/>
        <v>0</v>
      </c>
      <c r="EA16" s="21">
        <v>0</v>
      </c>
      <c r="EB16" s="21">
        <v>0</v>
      </c>
      <c r="EC16" s="21">
        <v>0</v>
      </c>
      <c r="ED16" s="21">
        <v>0</v>
      </c>
      <c r="EE16" s="21">
        <v>0</v>
      </c>
      <c r="EF16" s="21">
        <v>0</v>
      </c>
      <c r="EG16" s="21">
        <v>0</v>
      </c>
      <c r="EH16" s="21">
        <v>0</v>
      </c>
      <c r="EI16" s="21">
        <v>0</v>
      </c>
      <c r="EJ16" s="21">
        <v>972.2</v>
      </c>
      <c r="EK16" s="21">
        <v>0</v>
      </c>
      <c r="EL16" s="21">
        <f t="shared" si="15"/>
        <v>0</v>
      </c>
      <c r="EM16" s="21">
        <v>0</v>
      </c>
      <c r="EN16" s="21">
        <v>0</v>
      </c>
      <c r="EO16" s="21">
        <v>0</v>
      </c>
      <c r="EP16" s="21">
        <v>0</v>
      </c>
      <c r="EQ16" s="21">
        <v>0</v>
      </c>
      <c r="ER16" s="21">
        <v>0</v>
      </c>
      <c r="ES16" s="21">
        <v>0</v>
      </c>
      <c r="ET16" s="21">
        <v>0</v>
      </c>
      <c r="EU16" s="21">
        <v>0</v>
      </c>
      <c r="EV16" s="21">
        <v>0</v>
      </c>
      <c r="EW16" s="21">
        <v>0</v>
      </c>
      <c r="EX16" s="21">
        <v>0</v>
      </c>
      <c r="EY16" s="21">
        <v>0</v>
      </c>
      <c r="EZ16" s="21">
        <v>0</v>
      </c>
      <c r="FA16" s="21">
        <v>0</v>
      </c>
      <c r="FB16" s="21">
        <v>0</v>
      </c>
      <c r="FC16" s="21">
        <v>0</v>
      </c>
      <c r="FD16" s="21">
        <v>0</v>
      </c>
      <c r="FE16" s="21">
        <v>0</v>
      </c>
      <c r="FF16" s="21">
        <v>0</v>
      </c>
      <c r="FG16" s="21">
        <v>0</v>
      </c>
      <c r="FH16" s="21">
        <v>300</v>
      </c>
      <c r="FI16" s="21">
        <v>0</v>
      </c>
      <c r="FJ16" s="21">
        <f t="shared" si="16"/>
        <v>0</v>
      </c>
      <c r="FK16" s="21">
        <v>0</v>
      </c>
      <c r="FL16" s="21">
        <v>0</v>
      </c>
      <c r="FM16" s="21">
        <v>0</v>
      </c>
      <c r="FN16" s="21">
        <v>0</v>
      </c>
      <c r="FO16" s="21">
        <v>0</v>
      </c>
      <c r="FP16" s="21">
        <v>0</v>
      </c>
      <c r="FQ16" s="21">
        <v>0</v>
      </c>
      <c r="FR16" s="21">
        <v>0</v>
      </c>
      <c r="FS16" s="21">
        <v>0</v>
      </c>
      <c r="FT16" s="19">
        <f t="shared" si="17"/>
        <v>64167.799999999988</v>
      </c>
      <c r="FU16" s="19">
        <f t="shared" si="18"/>
        <v>2703.5</v>
      </c>
      <c r="FV16" s="19">
        <f t="shared" si="19"/>
        <v>4.2131723387742772</v>
      </c>
      <c r="FW16" s="21">
        <v>8067.8</v>
      </c>
      <c r="FX16" s="21">
        <v>1390.2</v>
      </c>
      <c r="FY16" s="21">
        <f t="shared" si="20"/>
        <v>17.231463348124642</v>
      </c>
      <c r="FZ16" s="21">
        <v>1158.8</v>
      </c>
      <c r="GA16" s="21">
        <v>207.7</v>
      </c>
      <c r="GB16" s="21">
        <f t="shared" si="21"/>
        <v>17.923714187090091</v>
      </c>
      <c r="GC16" s="21">
        <v>986.4</v>
      </c>
      <c r="GD16" s="21">
        <v>131.4</v>
      </c>
      <c r="GE16" s="21">
        <f t="shared" si="22"/>
        <v>13.321167883211679</v>
      </c>
      <c r="GF16" s="21">
        <v>2.9</v>
      </c>
      <c r="GG16" s="21">
        <v>0</v>
      </c>
      <c r="GH16" s="21">
        <f t="shared" si="23"/>
        <v>0</v>
      </c>
      <c r="GI16" s="21">
        <v>803.1</v>
      </c>
      <c r="GJ16" s="21">
        <v>147.69999999999999</v>
      </c>
      <c r="GK16" s="21">
        <f t="shared" si="24"/>
        <v>18.391233968372557</v>
      </c>
      <c r="GL16" s="21">
        <v>2785.9</v>
      </c>
      <c r="GM16" s="21">
        <v>1857.2</v>
      </c>
      <c r="GN16" s="21">
        <f t="shared" si="25"/>
        <v>66.664273663807023</v>
      </c>
      <c r="GO16" s="21">
        <v>5968.3</v>
      </c>
      <c r="GP16" s="21">
        <v>0</v>
      </c>
      <c r="GQ16" s="21">
        <f t="shared" si="42"/>
        <v>0</v>
      </c>
      <c r="GR16" s="21">
        <v>82.2</v>
      </c>
      <c r="GS16" s="21">
        <v>31</v>
      </c>
      <c r="GT16" s="21">
        <f t="shared" si="26"/>
        <v>37.712895377128952</v>
      </c>
      <c r="GU16" s="21">
        <v>66499.8</v>
      </c>
      <c r="GV16" s="21">
        <v>16636.8</v>
      </c>
      <c r="GW16" s="21">
        <f t="shared" si="27"/>
        <v>25.017819602464968</v>
      </c>
      <c r="GX16" s="21">
        <v>196484.9</v>
      </c>
      <c r="GY16" s="21">
        <v>47026.9</v>
      </c>
      <c r="GZ16" s="21">
        <f t="shared" si="28"/>
        <v>23.934103842076414</v>
      </c>
      <c r="HA16" s="21">
        <v>1037.7</v>
      </c>
      <c r="HB16" s="21">
        <v>250</v>
      </c>
      <c r="HC16" s="21">
        <f t="shared" si="29"/>
        <v>24.091741351064854</v>
      </c>
      <c r="HD16" s="21">
        <v>0.1</v>
      </c>
      <c r="HE16" s="21">
        <v>0</v>
      </c>
      <c r="HF16" s="21">
        <f t="shared" si="30"/>
        <v>0</v>
      </c>
      <c r="HG16" s="21">
        <v>590.6</v>
      </c>
      <c r="HH16" s="21">
        <v>105.9</v>
      </c>
      <c r="HI16" s="21">
        <f t="shared" si="31"/>
        <v>17.930917710802575</v>
      </c>
      <c r="HJ16" s="21">
        <v>26486.9</v>
      </c>
      <c r="HK16" s="21">
        <v>6621.6</v>
      </c>
      <c r="HL16" s="21">
        <f t="shared" si="32"/>
        <v>24.999528068592401</v>
      </c>
      <c r="HM16" s="21">
        <v>522</v>
      </c>
      <c r="HN16" s="21">
        <v>0</v>
      </c>
      <c r="HO16" s="21">
        <f>SUM(HN16/HM16*100)</f>
        <v>0</v>
      </c>
      <c r="HP16" s="21">
        <v>52.8</v>
      </c>
      <c r="HQ16" s="21">
        <v>9</v>
      </c>
      <c r="HR16" s="21">
        <f t="shared" si="33"/>
        <v>17.045454545454547</v>
      </c>
      <c r="HS16" s="21">
        <v>15.2</v>
      </c>
      <c r="HT16" s="21">
        <v>0</v>
      </c>
      <c r="HU16" s="21">
        <f t="shared" si="34"/>
        <v>0</v>
      </c>
      <c r="HV16" s="21">
        <v>300</v>
      </c>
      <c r="HW16" s="21">
        <v>0</v>
      </c>
      <c r="HX16" s="21">
        <f t="shared" si="43"/>
        <v>0</v>
      </c>
      <c r="HY16" s="21">
        <v>1610</v>
      </c>
      <c r="HZ16" s="21">
        <v>403.5</v>
      </c>
      <c r="IA16" s="21">
        <f t="shared" si="35"/>
        <v>25.062111801242239</v>
      </c>
      <c r="IB16" s="21">
        <v>0</v>
      </c>
      <c r="IC16" s="21">
        <v>0</v>
      </c>
      <c r="ID16" s="21">
        <v>0</v>
      </c>
      <c r="IE16" s="19">
        <f t="shared" si="36"/>
        <v>313455.39999999997</v>
      </c>
      <c r="IF16" s="19">
        <f t="shared" si="37"/>
        <v>74818.899999999994</v>
      </c>
      <c r="IG16" s="19">
        <f t="shared" si="38"/>
        <v>23.869073558790184</v>
      </c>
      <c r="IH16" s="21">
        <v>0</v>
      </c>
      <c r="II16" s="21">
        <v>0</v>
      </c>
      <c r="IJ16" s="21">
        <v>0</v>
      </c>
      <c r="IK16" s="21">
        <v>0</v>
      </c>
      <c r="IL16" s="21">
        <v>0</v>
      </c>
      <c r="IM16" s="21">
        <v>0</v>
      </c>
      <c r="IN16" s="21">
        <v>0</v>
      </c>
      <c r="IO16" s="21">
        <v>0</v>
      </c>
      <c r="IP16" s="21">
        <v>0</v>
      </c>
      <c r="IQ16" s="21">
        <v>0</v>
      </c>
      <c r="IR16" s="21">
        <v>0</v>
      </c>
      <c r="IS16" s="21">
        <v>0</v>
      </c>
      <c r="IT16" s="19">
        <f t="shared" si="2"/>
        <v>0</v>
      </c>
      <c r="IU16" s="19">
        <f t="shared" si="3"/>
        <v>0</v>
      </c>
      <c r="IV16" s="19">
        <v>0</v>
      </c>
      <c r="IW16" s="20">
        <f t="shared" si="4"/>
        <v>398251.79999999993</v>
      </c>
      <c r="IX16" s="20">
        <f t="shared" si="5"/>
        <v>82679.7</v>
      </c>
      <c r="IY16" s="20">
        <f t="shared" si="41"/>
        <v>20.760659462179458</v>
      </c>
    </row>
    <row r="17" spans="1:259" s="23" customFormat="1" ht="23.25" customHeight="1">
      <c r="A17" s="18" t="s">
        <v>17</v>
      </c>
      <c r="B17" s="21">
        <v>0</v>
      </c>
      <c r="C17" s="21">
        <v>0</v>
      </c>
      <c r="D17" s="21">
        <v>0</v>
      </c>
      <c r="E17" s="21">
        <v>6600.1</v>
      </c>
      <c r="F17" s="21">
        <v>1650</v>
      </c>
      <c r="G17" s="21">
        <f t="shared" si="7"/>
        <v>24.999621217860334</v>
      </c>
      <c r="H17" s="19">
        <f t="shared" si="0"/>
        <v>6600.1</v>
      </c>
      <c r="I17" s="19">
        <f t="shared" si="1"/>
        <v>1650</v>
      </c>
      <c r="J17" s="19">
        <f t="shared" si="8"/>
        <v>24.999621217860334</v>
      </c>
      <c r="K17" s="21">
        <v>4037.8</v>
      </c>
      <c r="L17" s="21">
        <v>0</v>
      </c>
      <c r="M17" s="21">
        <f t="shared" si="9"/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11677.1</v>
      </c>
      <c r="U17" s="21">
        <v>161.19999999999999</v>
      </c>
      <c r="V17" s="21">
        <f t="shared" si="11"/>
        <v>1.3804797424017947</v>
      </c>
      <c r="W17" s="21">
        <v>1615.8</v>
      </c>
      <c r="X17" s="21">
        <v>587.4</v>
      </c>
      <c r="Y17" s="21">
        <f t="shared" si="12"/>
        <v>36.353509097660606</v>
      </c>
      <c r="Z17" s="21">
        <v>0</v>
      </c>
      <c r="AA17" s="21">
        <v>0</v>
      </c>
      <c r="AB17" s="21">
        <v>0</v>
      </c>
      <c r="AC17" s="21">
        <v>929.5</v>
      </c>
      <c r="AD17" s="21">
        <v>0</v>
      </c>
      <c r="AE17" s="21">
        <f t="shared" si="13"/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8500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1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1">
        <v>0</v>
      </c>
      <c r="DD17" s="21">
        <v>0</v>
      </c>
      <c r="DE17" s="21">
        <v>0</v>
      </c>
      <c r="DF17" s="21">
        <v>0</v>
      </c>
      <c r="DG17" s="21">
        <v>0</v>
      </c>
      <c r="DH17" s="21">
        <v>0</v>
      </c>
      <c r="DI17" s="21">
        <v>4268</v>
      </c>
      <c r="DJ17" s="21">
        <v>0</v>
      </c>
      <c r="DK17" s="21">
        <v>0</v>
      </c>
      <c r="DL17" s="21">
        <v>0</v>
      </c>
      <c r="DM17" s="21">
        <v>0</v>
      </c>
      <c r="DN17" s="21">
        <v>0</v>
      </c>
      <c r="DO17" s="21">
        <v>5.3</v>
      </c>
      <c r="DP17" s="21">
        <v>0</v>
      </c>
      <c r="DQ17" s="21">
        <v>0</v>
      </c>
      <c r="DR17" s="21">
        <v>0</v>
      </c>
      <c r="DS17" s="21">
        <v>0</v>
      </c>
      <c r="DT17" s="21">
        <v>0</v>
      </c>
      <c r="DU17" s="21">
        <v>0</v>
      </c>
      <c r="DV17" s="21">
        <v>0</v>
      </c>
      <c r="DW17" s="21">
        <v>0</v>
      </c>
      <c r="DX17" s="21">
        <v>965.9</v>
      </c>
      <c r="DY17" s="21">
        <v>0</v>
      </c>
      <c r="DZ17" s="21">
        <f t="shared" si="14"/>
        <v>0</v>
      </c>
      <c r="EA17" s="21">
        <v>0</v>
      </c>
      <c r="EB17" s="21">
        <v>0</v>
      </c>
      <c r="EC17" s="21">
        <v>0</v>
      </c>
      <c r="ED17" s="21">
        <v>0</v>
      </c>
      <c r="EE17" s="21">
        <v>0</v>
      </c>
      <c r="EF17" s="21">
        <v>0</v>
      </c>
      <c r="EG17" s="21">
        <v>0</v>
      </c>
      <c r="EH17" s="21">
        <v>0</v>
      </c>
      <c r="EI17" s="21">
        <v>0</v>
      </c>
      <c r="EJ17" s="21">
        <v>972.2</v>
      </c>
      <c r="EK17" s="21">
        <v>0</v>
      </c>
      <c r="EL17" s="21">
        <f t="shared" si="15"/>
        <v>0</v>
      </c>
      <c r="EM17" s="21">
        <v>0</v>
      </c>
      <c r="EN17" s="21">
        <v>0</v>
      </c>
      <c r="EO17" s="21">
        <v>0</v>
      </c>
      <c r="EP17" s="21">
        <v>0</v>
      </c>
      <c r="EQ17" s="21">
        <v>0</v>
      </c>
      <c r="ER17" s="21">
        <v>0</v>
      </c>
      <c r="ES17" s="21">
        <v>0</v>
      </c>
      <c r="ET17" s="21">
        <v>0</v>
      </c>
      <c r="EU17" s="21">
        <v>0</v>
      </c>
      <c r="EV17" s="21">
        <v>0</v>
      </c>
      <c r="EW17" s="21">
        <v>0</v>
      </c>
      <c r="EX17" s="21">
        <v>0</v>
      </c>
      <c r="EY17" s="21">
        <v>0</v>
      </c>
      <c r="EZ17" s="21">
        <v>0</v>
      </c>
      <c r="FA17" s="21">
        <v>0</v>
      </c>
      <c r="FB17" s="21">
        <v>0</v>
      </c>
      <c r="FC17" s="21">
        <v>0</v>
      </c>
      <c r="FD17" s="21">
        <v>0</v>
      </c>
      <c r="FE17" s="21">
        <v>0</v>
      </c>
      <c r="FF17" s="21">
        <v>0</v>
      </c>
      <c r="FG17" s="21">
        <v>0</v>
      </c>
      <c r="FH17" s="21">
        <v>375</v>
      </c>
      <c r="FI17" s="21">
        <v>0</v>
      </c>
      <c r="FJ17" s="21">
        <f t="shared" si="16"/>
        <v>0</v>
      </c>
      <c r="FK17" s="21">
        <v>0</v>
      </c>
      <c r="FL17" s="21">
        <v>0</v>
      </c>
      <c r="FM17" s="21">
        <v>0</v>
      </c>
      <c r="FN17" s="21">
        <v>0</v>
      </c>
      <c r="FO17" s="21">
        <v>0</v>
      </c>
      <c r="FP17" s="21">
        <v>0</v>
      </c>
      <c r="FQ17" s="21">
        <v>0</v>
      </c>
      <c r="FR17" s="21">
        <v>0</v>
      </c>
      <c r="FS17" s="21">
        <v>0</v>
      </c>
      <c r="FT17" s="19">
        <f t="shared" si="17"/>
        <v>33346.6</v>
      </c>
      <c r="FU17" s="19">
        <f t="shared" si="18"/>
        <v>748.59999999999991</v>
      </c>
      <c r="FV17" s="19">
        <f t="shared" si="19"/>
        <v>2.2449065272021733</v>
      </c>
      <c r="FW17" s="21">
        <v>2646.7</v>
      </c>
      <c r="FX17" s="21">
        <v>672.9</v>
      </c>
      <c r="FY17" s="21">
        <f t="shared" si="20"/>
        <v>25.424113046435181</v>
      </c>
      <c r="FZ17" s="21">
        <v>895</v>
      </c>
      <c r="GA17" s="21">
        <v>140.5</v>
      </c>
      <c r="GB17" s="21">
        <f t="shared" si="21"/>
        <v>15.69832402234637</v>
      </c>
      <c r="GC17" s="21">
        <v>257.7</v>
      </c>
      <c r="GD17" s="21">
        <v>10</v>
      </c>
      <c r="GE17" s="21">
        <f t="shared" si="22"/>
        <v>3.8804811796662788</v>
      </c>
      <c r="GF17" s="21">
        <v>0.7</v>
      </c>
      <c r="GG17" s="21">
        <v>0</v>
      </c>
      <c r="GH17" s="21">
        <f t="shared" si="23"/>
        <v>0</v>
      </c>
      <c r="GI17" s="21">
        <v>295.2</v>
      </c>
      <c r="GJ17" s="21">
        <v>36.799999999999997</v>
      </c>
      <c r="GK17" s="21">
        <f t="shared" si="24"/>
        <v>12.466124661246612</v>
      </c>
      <c r="GL17" s="21">
        <v>1857.2</v>
      </c>
      <c r="GM17" s="21">
        <v>0</v>
      </c>
      <c r="GN17" s="21">
        <f t="shared" si="25"/>
        <v>0</v>
      </c>
      <c r="GO17" s="21">
        <v>0</v>
      </c>
      <c r="GP17" s="21">
        <v>0</v>
      </c>
      <c r="GQ17" s="21">
        <v>0</v>
      </c>
      <c r="GR17" s="21">
        <v>49.3</v>
      </c>
      <c r="GS17" s="21">
        <v>47.4</v>
      </c>
      <c r="GT17" s="21">
        <f t="shared" si="26"/>
        <v>96.146044624746452</v>
      </c>
      <c r="GU17" s="21">
        <v>11828.8</v>
      </c>
      <c r="GV17" s="21">
        <v>2902.8</v>
      </c>
      <c r="GW17" s="21">
        <f t="shared" si="27"/>
        <v>24.540105505207631</v>
      </c>
      <c r="GX17" s="21">
        <v>63055.7</v>
      </c>
      <c r="GY17" s="21">
        <v>15297.7</v>
      </c>
      <c r="GZ17" s="21">
        <f t="shared" si="28"/>
        <v>24.260614028549366</v>
      </c>
      <c r="HA17" s="21">
        <v>891.8</v>
      </c>
      <c r="HB17" s="21">
        <v>153.1</v>
      </c>
      <c r="HC17" s="21">
        <f t="shared" si="29"/>
        <v>17.167526351199822</v>
      </c>
      <c r="HD17" s="21">
        <v>0.2</v>
      </c>
      <c r="HE17" s="21">
        <v>0</v>
      </c>
      <c r="HF17" s="21">
        <f t="shared" si="30"/>
        <v>0</v>
      </c>
      <c r="HG17" s="21">
        <v>295.2</v>
      </c>
      <c r="HH17" s="21">
        <v>37.700000000000003</v>
      </c>
      <c r="HI17" s="21">
        <f t="shared" si="31"/>
        <v>12.771002710027101</v>
      </c>
      <c r="HJ17" s="21">
        <v>10199.9</v>
      </c>
      <c r="HK17" s="21">
        <v>2550</v>
      </c>
      <c r="HL17" s="21">
        <f t="shared" si="32"/>
        <v>25.000245100442164</v>
      </c>
      <c r="HM17" s="21">
        <v>0</v>
      </c>
      <c r="HN17" s="21">
        <v>0</v>
      </c>
      <c r="HO17" s="21">
        <v>0</v>
      </c>
      <c r="HP17" s="21">
        <v>52.8</v>
      </c>
      <c r="HQ17" s="21">
        <v>5.2</v>
      </c>
      <c r="HR17" s="21">
        <f t="shared" si="33"/>
        <v>9.8484848484848495</v>
      </c>
      <c r="HS17" s="21">
        <v>10.4</v>
      </c>
      <c r="HT17" s="21">
        <v>0</v>
      </c>
      <c r="HU17" s="21">
        <f t="shared" si="34"/>
        <v>0</v>
      </c>
      <c r="HV17" s="21">
        <v>0</v>
      </c>
      <c r="HW17" s="21">
        <v>0</v>
      </c>
      <c r="HX17" s="21">
        <v>0</v>
      </c>
      <c r="HY17" s="21">
        <v>939</v>
      </c>
      <c r="HZ17" s="21">
        <v>232.8</v>
      </c>
      <c r="IA17" s="21">
        <f t="shared" si="35"/>
        <v>24.792332268370608</v>
      </c>
      <c r="IB17" s="21">
        <v>0</v>
      </c>
      <c r="IC17" s="21">
        <v>0</v>
      </c>
      <c r="ID17" s="21">
        <v>0</v>
      </c>
      <c r="IE17" s="19">
        <f t="shared" si="36"/>
        <v>93275.599999999977</v>
      </c>
      <c r="IF17" s="19">
        <f t="shared" si="37"/>
        <v>22086.9</v>
      </c>
      <c r="IG17" s="19">
        <f t="shared" si="38"/>
        <v>23.679182980329269</v>
      </c>
      <c r="IH17" s="21">
        <v>10000</v>
      </c>
      <c r="II17" s="21">
        <v>0</v>
      </c>
      <c r="IJ17" s="21">
        <f>SUM(II17/IH17*100)</f>
        <v>0</v>
      </c>
      <c r="IK17" s="21">
        <v>0</v>
      </c>
      <c r="IL17" s="21">
        <v>0</v>
      </c>
      <c r="IM17" s="21">
        <v>0</v>
      </c>
      <c r="IN17" s="21">
        <v>0</v>
      </c>
      <c r="IO17" s="21">
        <v>0</v>
      </c>
      <c r="IP17" s="21">
        <v>0</v>
      </c>
      <c r="IQ17" s="21">
        <v>0</v>
      </c>
      <c r="IR17" s="21">
        <v>0</v>
      </c>
      <c r="IS17" s="21">
        <v>0</v>
      </c>
      <c r="IT17" s="19">
        <f t="shared" si="2"/>
        <v>10000</v>
      </c>
      <c r="IU17" s="19">
        <f t="shared" si="3"/>
        <v>0</v>
      </c>
      <c r="IV17" s="19">
        <f t="shared" si="40"/>
        <v>0</v>
      </c>
      <c r="IW17" s="20">
        <f t="shared" si="4"/>
        <v>143222.29999999999</v>
      </c>
      <c r="IX17" s="20">
        <f t="shared" si="5"/>
        <v>24485.5</v>
      </c>
      <c r="IY17" s="20">
        <f t="shared" si="41"/>
        <v>17.09615052963121</v>
      </c>
    </row>
    <row r="18" spans="1:259" s="23" customFormat="1" ht="23.25" customHeight="1">
      <c r="A18" s="18" t="s">
        <v>18</v>
      </c>
      <c r="B18" s="21">
        <v>975.4</v>
      </c>
      <c r="C18" s="21">
        <v>243.9</v>
      </c>
      <c r="D18" s="21">
        <f t="shared" si="6"/>
        <v>25.005126102111959</v>
      </c>
      <c r="E18" s="21">
        <v>35784.6</v>
      </c>
      <c r="F18" s="21">
        <v>8946.2999999999993</v>
      </c>
      <c r="G18" s="21">
        <f t="shared" si="7"/>
        <v>25.000419174728794</v>
      </c>
      <c r="H18" s="19">
        <f t="shared" si="0"/>
        <v>36760</v>
      </c>
      <c r="I18" s="19">
        <f t="shared" si="1"/>
        <v>9190.1999999999989</v>
      </c>
      <c r="J18" s="19">
        <f t="shared" si="8"/>
        <v>25.000544069640913</v>
      </c>
      <c r="K18" s="21">
        <v>2978.1</v>
      </c>
      <c r="L18" s="21">
        <v>0</v>
      </c>
      <c r="M18" s="21">
        <f t="shared" si="9"/>
        <v>0</v>
      </c>
      <c r="N18" s="21">
        <v>10184.9</v>
      </c>
      <c r="O18" s="21">
        <v>0</v>
      </c>
      <c r="P18" s="21">
        <f t="shared" si="10"/>
        <v>0</v>
      </c>
      <c r="Q18" s="21">
        <v>0</v>
      </c>
      <c r="R18" s="21">
        <v>0</v>
      </c>
      <c r="S18" s="21">
        <v>0</v>
      </c>
      <c r="T18" s="21">
        <v>24789.1</v>
      </c>
      <c r="U18" s="21">
        <v>3277.5</v>
      </c>
      <c r="V18" s="21">
        <f t="shared" si="11"/>
        <v>13.221536885163237</v>
      </c>
      <c r="W18" s="21">
        <v>4413.5</v>
      </c>
      <c r="X18" s="21">
        <v>677.7</v>
      </c>
      <c r="Y18" s="21">
        <f t="shared" si="12"/>
        <v>15.355160303613912</v>
      </c>
      <c r="Z18" s="21">
        <v>0</v>
      </c>
      <c r="AA18" s="21">
        <v>0</v>
      </c>
      <c r="AB18" s="21">
        <v>0</v>
      </c>
      <c r="AC18" s="21">
        <v>1012.7</v>
      </c>
      <c r="AD18" s="21">
        <v>0</v>
      </c>
      <c r="AE18" s="21">
        <f t="shared" si="13"/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10000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14090.6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0</v>
      </c>
      <c r="CP18" s="21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1">
        <v>0</v>
      </c>
      <c r="DD18" s="21">
        <v>0</v>
      </c>
      <c r="DE18" s="21">
        <v>0</v>
      </c>
      <c r="DF18" s="21">
        <v>0</v>
      </c>
      <c r="DG18" s="21">
        <v>0</v>
      </c>
      <c r="DH18" s="21">
        <v>0</v>
      </c>
      <c r="DI18" s="21">
        <v>4155.6000000000004</v>
      </c>
      <c r="DJ18" s="21">
        <v>0</v>
      </c>
      <c r="DK18" s="21">
        <v>0</v>
      </c>
      <c r="DL18" s="21">
        <v>0</v>
      </c>
      <c r="DM18" s="21">
        <v>0</v>
      </c>
      <c r="DN18" s="21">
        <v>0</v>
      </c>
      <c r="DO18" s="21">
        <v>9.6</v>
      </c>
      <c r="DP18" s="21">
        <v>0</v>
      </c>
      <c r="DQ18" s="21">
        <v>0</v>
      </c>
      <c r="DR18" s="21">
        <v>0</v>
      </c>
      <c r="DS18" s="21">
        <v>0</v>
      </c>
      <c r="DT18" s="21">
        <v>0</v>
      </c>
      <c r="DU18" s="21">
        <v>0</v>
      </c>
      <c r="DV18" s="21">
        <v>0</v>
      </c>
      <c r="DW18" s="21">
        <v>0</v>
      </c>
      <c r="DX18" s="21">
        <v>1591.1</v>
      </c>
      <c r="DY18" s="21">
        <v>0</v>
      </c>
      <c r="DZ18" s="21">
        <f t="shared" si="14"/>
        <v>0</v>
      </c>
      <c r="EA18" s="21">
        <v>0</v>
      </c>
      <c r="EB18" s="21">
        <v>0</v>
      </c>
      <c r="EC18" s="21">
        <v>0</v>
      </c>
      <c r="ED18" s="21">
        <v>0</v>
      </c>
      <c r="EE18" s="21">
        <v>0</v>
      </c>
      <c r="EF18" s="21">
        <v>0</v>
      </c>
      <c r="EG18" s="21">
        <v>0</v>
      </c>
      <c r="EH18" s="21">
        <v>0</v>
      </c>
      <c r="EI18" s="21">
        <v>0</v>
      </c>
      <c r="EJ18" s="21">
        <v>972.3</v>
      </c>
      <c r="EK18" s="21">
        <v>0</v>
      </c>
      <c r="EL18" s="21">
        <f t="shared" si="15"/>
        <v>0</v>
      </c>
      <c r="EM18" s="21">
        <v>0</v>
      </c>
      <c r="EN18" s="21">
        <v>0</v>
      </c>
      <c r="EO18" s="21">
        <v>0</v>
      </c>
      <c r="EP18" s="21">
        <v>0</v>
      </c>
      <c r="EQ18" s="21">
        <v>0</v>
      </c>
      <c r="ER18" s="21">
        <v>0</v>
      </c>
      <c r="ES18" s="21">
        <v>0</v>
      </c>
      <c r="ET18" s="21">
        <v>0</v>
      </c>
      <c r="EU18" s="21">
        <v>0</v>
      </c>
      <c r="EV18" s="21">
        <v>0</v>
      </c>
      <c r="EW18" s="21">
        <v>0</v>
      </c>
      <c r="EX18" s="21">
        <v>0</v>
      </c>
      <c r="EY18" s="21">
        <v>0</v>
      </c>
      <c r="EZ18" s="21">
        <v>0</v>
      </c>
      <c r="FA18" s="21">
        <v>0</v>
      </c>
      <c r="FB18" s="21">
        <v>0</v>
      </c>
      <c r="FC18" s="21">
        <v>0</v>
      </c>
      <c r="FD18" s="21">
        <v>0</v>
      </c>
      <c r="FE18" s="21">
        <v>27.1</v>
      </c>
      <c r="FF18" s="21">
        <v>0</v>
      </c>
      <c r="FG18" s="21">
        <f>SUM(FF18/FE18*100)</f>
        <v>0</v>
      </c>
      <c r="FH18" s="21">
        <v>225</v>
      </c>
      <c r="FI18" s="21">
        <v>0</v>
      </c>
      <c r="FJ18" s="21">
        <f t="shared" si="16"/>
        <v>0</v>
      </c>
      <c r="FK18" s="21">
        <v>0</v>
      </c>
      <c r="FL18" s="21">
        <v>0</v>
      </c>
      <c r="FM18" s="21">
        <v>0</v>
      </c>
      <c r="FN18" s="21">
        <v>0</v>
      </c>
      <c r="FO18" s="21">
        <v>0</v>
      </c>
      <c r="FP18" s="21">
        <v>0</v>
      </c>
      <c r="FQ18" s="21">
        <v>0</v>
      </c>
      <c r="FR18" s="21">
        <v>0</v>
      </c>
      <c r="FS18" s="21">
        <v>0</v>
      </c>
      <c r="FT18" s="19">
        <f t="shared" si="17"/>
        <v>74449.60000000002</v>
      </c>
      <c r="FU18" s="19">
        <f t="shared" si="18"/>
        <v>3955.2</v>
      </c>
      <c r="FV18" s="19">
        <f t="shared" si="19"/>
        <v>5.3125873073864716</v>
      </c>
      <c r="FW18" s="21">
        <v>6059.1</v>
      </c>
      <c r="FX18" s="21">
        <v>1329</v>
      </c>
      <c r="FY18" s="21">
        <f t="shared" si="20"/>
        <v>21.933950586720798</v>
      </c>
      <c r="FZ18" s="21">
        <v>1045.9000000000001</v>
      </c>
      <c r="GA18" s="21">
        <v>168.8</v>
      </c>
      <c r="GB18" s="21">
        <f t="shared" si="21"/>
        <v>16.139210249545847</v>
      </c>
      <c r="GC18" s="21">
        <v>526.9</v>
      </c>
      <c r="GD18" s="21">
        <v>64.3</v>
      </c>
      <c r="GE18" s="21">
        <f t="shared" si="22"/>
        <v>12.203454165875877</v>
      </c>
      <c r="GF18" s="21">
        <v>1.9</v>
      </c>
      <c r="GG18" s="21">
        <v>0</v>
      </c>
      <c r="GH18" s="21">
        <f t="shared" si="23"/>
        <v>0</v>
      </c>
      <c r="GI18" s="21">
        <v>803.1</v>
      </c>
      <c r="GJ18" s="21">
        <v>145.9</v>
      </c>
      <c r="GK18" s="21">
        <f t="shared" si="24"/>
        <v>18.167102477898144</v>
      </c>
      <c r="GL18" s="21">
        <v>4643.1000000000004</v>
      </c>
      <c r="GM18" s="21">
        <v>928.6</v>
      </c>
      <c r="GN18" s="21">
        <f t="shared" si="25"/>
        <v>19.999569253300596</v>
      </c>
      <c r="GO18" s="21">
        <v>0</v>
      </c>
      <c r="GP18" s="21">
        <v>0</v>
      </c>
      <c r="GQ18" s="21">
        <v>0</v>
      </c>
      <c r="GR18" s="21">
        <v>207.7</v>
      </c>
      <c r="GS18" s="21">
        <v>127.5</v>
      </c>
      <c r="GT18" s="21">
        <f t="shared" si="26"/>
        <v>61.386615310544059</v>
      </c>
      <c r="GU18" s="21">
        <v>35612.5</v>
      </c>
      <c r="GV18" s="21">
        <v>9127.2999999999993</v>
      </c>
      <c r="GW18" s="21">
        <f t="shared" si="27"/>
        <v>25.629484029484029</v>
      </c>
      <c r="GX18" s="21">
        <v>146564.70000000001</v>
      </c>
      <c r="GY18" s="21">
        <v>35521.4</v>
      </c>
      <c r="GZ18" s="21">
        <f t="shared" si="28"/>
        <v>24.235985882002964</v>
      </c>
      <c r="HA18" s="21">
        <v>958.9</v>
      </c>
      <c r="HB18" s="21">
        <v>207.7</v>
      </c>
      <c r="HC18" s="21">
        <f t="shared" si="29"/>
        <v>21.66023568672437</v>
      </c>
      <c r="HD18" s="21">
        <v>0.1</v>
      </c>
      <c r="HE18" s="21">
        <v>0</v>
      </c>
      <c r="HF18" s="21">
        <f t="shared" si="30"/>
        <v>0</v>
      </c>
      <c r="HG18" s="21">
        <v>549.29999999999995</v>
      </c>
      <c r="HH18" s="21">
        <v>121.7</v>
      </c>
      <c r="HI18" s="21">
        <f t="shared" si="31"/>
        <v>22.155470598944113</v>
      </c>
      <c r="HJ18" s="21">
        <v>18867.5</v>
      </c>
      <c r="HK18" s="21">
        <v>4716.8999999999996</v>
      </c>
      <c r="HL18" s="21">
        <f t="shared" si="32"/>
        <v>25.000132502981316</v>
      </c>
      <c r="HM18" s="21">
        <v>0</v>
      </c>
      <c r="HN18" s="21">
        <v>0</v>
      </c>
      <c r="HO18" s="21">
        <v>0</v>
      </c>
      <c r="HP18" s="21">
        <v>52.8</v>
      </c>
      <c r="HQ18" s="21">
        <v>6.4</v>
      </c>
      <c r="HR18" s="21">
        <f t="shared" si="33"/>
        <v>12.121212121212123</v>
      </c>
      <c r="HS18" s="21">
        <v>5.9</v>
      </c>
      <c r="HT18" s="21">
        <v>0</v>
      </c>
      <c r="HU18" s="21">
        <f t="shared" si="34"/>
        <v>0</v>
      </c>
      <c r="HV18" s="21">
        <v>600</v>
      </c>
      <c r="HW18" s="21">
        <v>0</v>
      </c>
      <c r="HX18" s="21">
        <v>0</v>
      </c>
      <c r="HY18" s="21">
        <v>1543</v>
      </c>
      <c r="HZ18" s="21">
        <v>377.8</v>
      </c>
      <c r="IA18" s="21">
        <f t="shared" si="35"/>
        <v>24.484769928710307</v>
      </c>
      <c r="IB18" s="21">
        <v>0</v>
      </c>
      <c r="IC18" s="21">
        <v>0</v>
      </c>
      <c r="ID18" s="21">
        <v>0</v>
      </c>
      <c r="IE18" s="19">
        <f t="shared" si="36"/>
        <v>218042.4</v>
      </c>
      <c r="IF18" s="19">
        <f t="shared" si="37"/>
        <v>52843.3</v>
      </c>
      <c r="IG18" s="19">
        <f t="shared" si="38"/>
        <v>24.235332210615919</v>
      </c>
      <c r="IH18" s="21">
        <v>0</v>
      </c>
      <c r="II18" s="21">
        <v>0</v>
      </c>
      <c r="IJ18" s="21">
        <v>0</v>
      </c>
      <c r="IK18" s="21">
        <v>34.200000000000003</v>
      </c>
      <c r="IL18" s="21">
        <v>0</v>
      </c>
      <c r="IM18" s="21">
        <f t="shared" si="39"/>
        <v>0</v>
      </c>
      <c r="IN18" s="21">
        <v>0</v>
      </c>
      <c r="IO18" s="21">
        <v>0</v>
      </c>
      <c r="IP18" s="21">
        <v>0</v>
      </c>
      <c r="IQ18" s="21">
        <v>0</v>
      </c>
      <c r="IR18" s="21">
        <v>0</v>
      </c>
      <c r="IS18" s="21">
        <v>0</v>
      </c>
      <c r="IT18" s="19">
        <f t="shared" si="2"/>
        <v>34.200000000000003</v>
      </c>
      <c r="IU18" s="19">
        <f t="shared" si="3"/>
        <v>0</v>
      </c>
      <c r="IV18" s="19">
        <f t="shared" si="40"/>
        <v>0</v>
      </c>
      <c r="IW18" s="20">
        <f t="shared" si="4"/>
        <v>329286.2</v>
      </c>
      <c r="IX18" s="20">
        <f t="shared" si="5"/>
        <v>65988.7</v>
      </c>
      <c r="IY18" s="20">
        <f t="shared" si="41"/>
        <v>20.039922717684494</v>
      </c>
    </row>
    <row r="19" spans="1:259" s="23" customFormat="1" ht="23.25" customHeight="1">
      <c r="A19" s="18" t="s">
        <v>19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19">
        <f t="shared" si="0"/>
        <v>0</v>
      </c>
      <c r="I19" s="19">
        <f t="shared" si="1"/>
        <v>0</v>
      </c>
      <c r="J19" s="19">
        <v>0</v>
      </c>
      <c r="K19" s="21">
        <v>9464.6</v>
      </c>
      <c r="L19" s="21">
        <v>0</v>
      </c>
      <c r="M19" s="21">
        <f t="shared" si="9"/>
        <v>0</v>
      </c>
      <c r="N19" s="21">
        <v>8476.5</v>
      </c>
      <c r="O19" s="21">
        <v>0</v>
      </c>
      <c r="P19" s="21">
        <f t="shared" si="10"/>
        <v>0</v>
      </c>
      <c r="Q19" s="21">
        <v>0</v>
      </c>
      <c r="R19" s="21">
        <v>0</v>
      </c>
      <c r="S19" s="21">
        <v>0</v>
      </c>
      <c r="T19" s="21">
        <v>38838.5</v>
      </c>
      <c r="U19" s="21">
        <v>3616.4</v>
      </c>
      <c r="V19" s="21">
        <f t="shared" si="11"/>
        <v>9.3113791727280919</v>
      </c>
      <c r="W19" s="21">
        <v>3649</v>
      </c>
      <c r="X19" s="21">
        <v>276.89999999999998</v>
      </c>
      <c r="Y19" s="21">
        <f t="shared" si="12"/>
        <v>7.5883803781858035</v>
      </c>
      <c r="Z19" s="21">
        <v>0</v>
      </c>
      <c r="AA19" s="21">
        <v>0</v>
      </c>
      <c r="AB19" s="21">
        <v>0</v>
      </c>
      <c r="AC19" s="21">
        <v>4130</v>
      </c>
      <c r="AD19" s="21">
        <v>0</v>
      </c>
      <c r="AE19" s="21">
        <f t="shared" si="13"/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543685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1">
        <v>0</v>
      </c>
      <c r="DD19" s="21">
        <v>0</v>
      </c>
      <c r="DE19" s="21">
        <v>0</v>
      </c>
      <c r="DF19" s="21">
        <v>0</v>
      </c>
      <c r="DG19" s="21">
        <v>0</v>
      </c>
      <c r="DH19" s="21">
        <v>0</v>
      </c>
      <c r="DI19" s="21">
        <v>5045.7</v>
      </c>
      <c r="DJ19" s="21">
        <v>0</v>
      </c>
      <c r="DK19" s="21">
        <v>0</v>
      </c>
      <c r="DL19" s="21">
        <v>446</v>
      </c>
      <c r="DM19" s="21">
        <v>0</v>
      </c>
      <c r="DN19" s="21">
        <v>0</v>
      </c>
      <c r="DO19" s="21">
        <v>14.7</v>
      </c>
      <c r="DP19" s="21">
        <v>0</v>
      </c>
      <c r="DQ19" s="21">
        <v>0</v>
      </c>
      <c r="DR19" s="21">
        <v>1132.0999999999999</v>
      </c>
      <c r="DS19" s="21">
        <v>0</v>
      </c>
      <c r="DT19" s="21">
        <v>0</v>
      </c>
      <c r="DU19" s="21">
        <v>0</v>
      </c>
      <c r="DV19" s="21">
        <v>0</v>
      </c>
      <c r="DW19" s="21">
        <v>0</v>
      </c>
      <c r="DX19" s="21">
        <v>2090.8000000000002</v>
      </c>
      <c r="DY19" s="21">
        <v>0</v>
      </c>
      <c r="DZ19" s="21">
        <f t="shared" si="14"/>
        <v>0</v>
      </c>
      <c r="EA19" s="21">
        <v>0</v>
      </c>
      <c r="EB19" s="21">
        <v>0</v>
      </c>
      <c r="EC19" s="21">
        <v>0</v>
      </c>
      <c r="ED19" s="21">
        <v>0</v>
      </c>
      <c r="EE19" s="21">
        <v>0</v>
      </c>
      <c r="EF19" s="21">
        <v>0</v>
      </c>
      <c r="EG19" s="21">
        <v>0</v>
      </c>
      <c r="EH19" s="21">
        <v>0</v>
      </c>
      <c r="EI19" s="21">
        <v>0</v>
      </c>
      <c r="EJ19" s="21">
        <v>972.4</v>
      </c>
      <c r="EK19" s="21">
        <v>0</v>
      </c>
      <c r="EL19" s="21">
        <f t="shared" si="15"/>
        <v>0</v>
      </c>
      <c r="EM19" s="21">
        <v>8636.7000000000007</v>
      </c>
      <c r="EN19" s="21">
        <v>0</v>
      </c>
      <c r="EO19" s="21">
        <f>SUM(EN19/EM19*100)</f>
        <v>0</v>
      </c>
      <c r="EP19" s="21">
        <v>0</v>
      </c>
      <c r="EQ19" s="21">
        <v>0</v>
      </c>
      <c r="ER19" s="21">
        <v>0</v>
      </c>
      <c r="ES19" s="21">
        <v>0</v>
      </c>
      <c r="ET19" s="21">
        <v>0</v>
      </c>
      <c r="EU19" s="21">
        <v>0</v>
      </c>
      <c r="EV19" s="21">
        <v>0</v>
      </c>
      <c r="EW19" s="21">
        <v>0</v>
      </c>
      <c r="EX19" s="21">
        <v>0</v>
      </c>
      <c r="EY19" s="21">
        <v>0</v>
      </c>
      <c r="EZ19" s="21">
        <v>0</v>
      </c>
      <c r="FA19" s="21">
        <v>0</v>
      </c>
      <c r="FB19" s="21">
        <v>0</v>
      </c>
      <c r="FC19" s="21">
        <v>0</v>
      </c>
      <c r="FD19" s="21">
        <v>0</v>
      </c>
      <c r="FE19" s="21">
        <v>0</v>
      </c>
      <c r="FF19" s="21">
        <v>0</v>
      </c>
      <c r="FG19" s="21">
        <v>0</v>
      </c>
      <c r="FH19" s="21">
        <v>0</v>
      </c>
      <c r="FI19" s="21">
        <v>0</v>
      </c>
      <c r="FJ19" s="21">
        <v>0</v>
      </c>
      <c r="FK19" s="21">
        <v>0</v>
      </c>
      <c r="FL19" s="21">
        <v>0</v>
      </c>
      <c r="FM19" s="21">
        <v>0</v>
      </c>
      <c r="FN19" s="21">
        <v>0</v>
      </c>
      <c r="FO19" s="21">
        <v>0</v>
      </c>
      <c r="FP19" s="21">
        <v>0</v>
      </c>
      <c r="FQ19" s="21">
        <v>0</v>
      </c>
      <c r="FR19" s="21">
        <v>0</v>
      </c>
      <c r="FS19" s="21">
        <v>0</v>
      </c>
      <c r="FT19" s="19">
        <f t="shared" si="17"/>
        <v>626581.99999999988</v>
      </c>
      <c r="FU19" s="19">
        <f t="shared" si="18"/>
        <v>3893.3</v>
      </c>
      <c r="FV19" s="19">
        <f t="shared" si="19"/>
        <v>0.62135522565282764</v>
      </c>
      <c r="FW19" s="21">
        <v>4585.8</v>
      </c>
      <c r="FX19" s="21">
        <v>702.1</v>
      </c>
      <c r="FY19" s="21">
        <f t="shared" si="20"/>
        <v>15.310305726372716</v>
      </c>
      <c r="FZ19" s="21">
        <v>1082.8</v>
      </c>
      <c r="GA19" s="21">
        <v>170.9</v>
      </c>
      <c r="GB19" s="21">
        <f t="shared" si="21"/>
        <v>15.783154783893611</v>
      </c>
      <c r="GC19" s="21">
        <v>804</v>
      </c>
      <c r="GD19" s="21">
        <v>188.9</v>
      </c>
      <c r="GE19" s="21">
        <f t="shared" si="22"/>
        <v>23.49502487562189</v>
      </c>
      <c r="GF19" s="21">
        <v>2.9</v>
      </c>
      <c r="GG19" s="21">
        <v>0</v>
      </c>
      <c r="GH19" s="21">
        <f t="shared" si="23"/>
        <v>0</v>
      </c>
      <c r="GI19" s="21">
        <v>803.1</v>
      </c>
      <c r="GJ19" s="21">
        <v>171.9</v>
      </c>
      <c r="GK19" s="21">
        <f t="shared" si="24"/>
        <v>21.404557340306312</v>
      </c>
      <c r="GL19" s="21">
        <v>4643.1000000000004</v>
      </c>
      <c r="GM19" s="21">
        <v>0</v>
      </c>
      <c r="GN19" s="21">
        <f t="shared" si="25"/>
        <v>0</v>
      </c>
      <c r="GO19" s="21">
        <v>4879.7</v>
      </c>
      <c r="GP19" s="21">
        <v>0</v>
      </c>
      <c r="GQ19" s="21">
        <f t="shared" si="42"/>
        <v>0</v>
      </c>
      <c r="GR19" s="21">
        <v>82.2</v>
      </c>
      <c r="GS19" s="21">
        <v>82.2</v>
      </c>
      <c r="GT19" s="21">
        <f t="shared" si="26"/>
        <v>100</v>
      </c>
      <c r="GU19" s="21">
        <v>75646.2</v>
      </c>
      <c r="GV19" s="21">
        <v>18674.099999999999</v>
      </c>
      <c r="GW19" s="21">
        <f t="shared" si="27"/>
        <v>24.68610452342616</v>
      </c>
      <c r="GX19" s="21">
        <v>159811.29999999999</v>
      </c>
      <c r="GY19" s="21">
        <v>37964.300000000003</v>
      </c>
      <c r="GZ19" s="21">
        <f t="shared" si="28"/>
        <v>23.755704383857715</v>
      </c>
      <c r="HA19" s="21">
        <v>1254.2</v>
      </c>
      <c r="HB19" s="21">
        <v>291.3</v>
      </c>
      <c r="HC19" s="21">
        <f t="shared" si="29"/>
        <v>23.225960771806729</v>
      </c>
      <c r="HD19" s="21">
        <v>0.2</v>
      </c>
      <c r="HE19" s="21">
        <v>0</v>
      </c>
      <c r="HF19" s="21">
        <f t="shared" si="30"/>
        <v>0</v>
      </c>
      <c r="HG19" s="21">
        <v>590.6</v>
      </c>
      <c r="HH19" s="21">
        <v>139.19999999999999</v>
      </c>
      <c r="HI19" s="21">
        <f t="shared" si="31"/>
        <v>23.569251608533691</v>
      </c>
      <c r="HJ19" s="21">
        <v>27745.599999999999</v>
      </c>
      <c r="HK19" s="21">
        <v>6936.3</v>
      </c>
      <c r="HL19" s="21">
        <f t="shared" si="32"/>
        <v>24.99963958249236</v>
      </c>
      <c r="HM19" s="21">
        <v>0</v>
      </c>
      <c r="HN19" s="21">
        <v>0</v>
      </c>
      <c r="HO19" s="21">
        <v>0</v>
      </c>
      <c r="HP19" s="21">
        <v>65.900000000000006</v>
      </c>
      <c r="HQ19" s="21">
        <v>13.4</v>
      </c>
      <c r="HR19" s="21">
        <f t="shared" si="33"/>
        <v>20.333839150227618</v>
      </c>
      <c r="HS19" s="21">
        <v>12.5</v>
      </c>
      <c r="HT19" s="21">
        <v>0</v>
      </c>
      <c r="HU19" s="21">
        <f t="shared" si="34"/>
        <v>0</v>
      </c>
      <c r="HV19" s="21">
        <v>300</v>
      </c>
      <c r="HW19" s="21">
        <v>0</v>
      </c>
      <c r="HX19" s="21">
        <f t="shared" si="43"/>
        <v>0</v>
      </c>
      <c r="HY19" s="21">
        <v>1207</v>
      </c>
      <c r="HZ19" s="21">
        <v>299.2</v>
      </c>
      <c r="IA19" s="21">
        <f t="shared" si="35"/>
        <v>24.788732394366196</v>
      </c>
      <c r="IB19" s="21">
        <v>0</v>
      </c>
      <c r="IC19" s="21">
        <v>0</v>
      </c>
      <c r="ID19" s="21">
        <v>0</v>
      </c>
      <c r="IE19" s="19">
        <f t="shared" si="36"/>
        <v>283517.10000000003</v>
      </c>
      <c r="IF19" s="19">
        <f t="shared" si="37"/>
        <v>65633.8</v>
      </c>
      <c r="IG19" s="19">
        <f t="shared" si="38"/>
        <v>23.1498558640731</v>
      </c>
      <c r="IH19" s="21">
        <v>0</v>
      </c>
      <c r="II19" s="21">
        <v>0</v>
      </c>
      <c r="IJ19" s="21">
        <v>0</v>
      </c>
      <c r="IK19" s="21">
        <v>10.6</v>
      </c>
      <c r="IL19" s="21">
        <v>0</v>
      </c>
      <c r="IM19" s="21">
        <f t="shared" si="39"/>
        <v>0</v>
      </c>
      <c r="IN19" s="21">
        <v>0</v>
      </c>
      <c r="IO19" s="21">
        <v>0</v>
      </c>
      <c r="IP19" s="21">
        <v>0</v>
      </c>
      <c r="IQ19" s="21">
        <v>0</v>
      </c>
      <c r="IR19" s="21">
        <v>0</v>
      </c>
      <c r="IS19" s="21">
        <v>0</v>
      </c>
      <c r="IT19" s="19">
        <f t="shared" si="2"/>
        <v>10.6</v>
      </c>
      <c r="IU19" s="19">
        <f t="shared" si="3"/>
        <v>0</v>
      </c>
      <c r="IV19" s="19">
        <f t="shared" si="40"/>
        <v>0</v>
      </c>
      <c r="IW19" s="20">
        <f t="shared" si="4"/>
        <v>910109.69999999984</v>
      </c>
      <c r="IX19" s="20">
        <f t="shared" si="5"/>
        <v>69527.100000000006</v>
      </c>
      <c r="IY19" s="20">
        <f t="shared" si="41"/>
        <v>7.6394197314895136</v>
      </c>
    </row>
    <row r="20" spans="1:259" s="4" customFormat="1" ht="23.25" customHeight="1">
      <c r="A20" s="18" t="s">
        <v>20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19">
        <f t="shared" si="0"/>
        <v>0</v>
      </c>
      <c r="I20" s="19">
        <f t="shared" si="1"/>
        <v>0</v>
      </c>
      <c r="J20" s="19">
        <v>0</v>
      </c>
      <c r="K20" s="21">
        <v>12349.8</v>
      </c>
      <c r="L20" s="21">
        <v>0</v>
      </c>
      <c r="M20" s="21">
        <f t="shared" si="9"/>
        <v>0</v>
      </c>
      <c r="N20" s="21">
        <v>2137.1</v>
      </c>
      <c r="O20" s="21">
        <v>0</v>
      </c>
      <c r="P20" s="21">
        <f t="shared" si="10"/>
        <v>0</v>
      </c>
      <c r="Q20" s="21">
        <v>0</v>
      </c>
      <c r="R20" s="21">
        <v>0</v>
      </c>
      <c r="S20" s="21">
        <v>0</v>
      </c>
      <c r="T20" s="21">
        <v>42560.4</v>
      </c>
      <c r="U20" s="21">
        <v>3875</v>
      </c>
      <c r="V20" s="21">
        <f t="shared" si="11"/>
        <v>9.1047076625219692</v>
      </c>
      <c r="W20" s="21">
        <v>5819.1</v>
      </c>
      <c r="X20" s="21">
        <v>0</v>
      </c>
      <c r="Y20" s="21">
        <f t="shared" si="12"/>
        <v>0</v>
      </c>
      <c r="Z20" s="21">
        <v>0</v>
      </c>
      <c r="AA20" s="21">
        <v>0</v>
      </c>
      <c r="AB20" s="21">
        <v>0</v>
      </c>
      <c r="AC20" s="21">
        <v>4509.8</v>
      </c>
      <c r="AD20" s="21">
        <v>0</v>
      </c>
      <c r="AE20" s="21">
        <f t="shared" si="13"/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1">
        <v>0</v>
      </c>
      <c r="CK20" s="21">
        <v>0</v>
      </c>
      <c r="CL20" s="21">
        <v>0</v>
      </c>
      <c r="CM20" s="21">
        <v>0</v>
      </c>
      <c r="CN20" s="21">
        <v>0</v>
      </c>
      <c r="CO20" s="21">
        <v>0</v>
      </c>
      <c r="CP20" s="21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1">
        <v>9424.2000000000007</v>
      </c>
      <c r="DD20" s="21">
        <v>0</v>
      </c>
      <c r="DE20" s="21">
        <v>0</v>
      </c>
      <c r="DF20" s="21">
        <v>0</v>
      </c>
      <c r="DG20" s="21">
        <v>0</v>
      </c>
      <c r="DH20" s="21">
        <v>0</v>
      </c>
      <c r="DI20" s="21">
        <v>7561.5</v>
      </c>
      <c r="DJ20" s="21">
        <v>0</v>
      </c>
      <c r="DK20" s="21">
        <v>0</v>
      </c>
      <c r="DL20" s="21">
        <v>0</v>
      </c>
      <c r="DM20" s="21">
        <v>0</v>
      </c>
      <c r="DN20" s="21">
        <v>0</v>
      </c>
      <c r="DO20" s="21">
        <v>25.3</v>
      </c>
      <c r="DP20" s="21">
        <v>0</v>
      </c>
      <c r="DQ20" s="21">
        <v>0</v>
      </c>
      <c r="DR20" s="21">
        <v>0</v>
      </c>
      <c r="DS20" s="21">
        <v>0</v>
      </c>
      <c r="DT20" s="21">
        <v>0</v>
      </c>
      <c r="DU20" s="21">
        <v>0</v>
      </c>
      <c r="DV20" s="21">
        <v>0</v>
      </c>
      <c r="DW20" s="21">
        <v>0</v>
      </c>
      <c r="DX20" s="21">
        <v>1290.5999999999999</v>
      </c>
      <c r="DY20" s="21">
        <v>0</v>
      </c>
      <c r="DZ20" s="21">
        <f t="shared" si="14"/>
        <v>0</v>
      </c>
      <c r="EA20" s="21">
        <v>0</v>
      </c>
      <c r="EB20" s="21">
        <v>0</v>
      </c>
      <c r="EC20" s="21">
        <v>0</v>
      </c>
      <c r="ED20" s="21">
        <v>0</v>
      </c>
      <c r="EE20" s="21">
        <v>0</v>
      </c>
      <c r="EF20" s="21">
        <v>0</v>
      </c>
      <c r="EG20" s="21">
        <v>0</v>
      </c>
      <c r="EH20" s="21">
        <v>0</v>
      </c>
      <c r="EI20" s="21">
        <v>0</v>
      </c>
      <c r="EJ20" s="21">
        <v>972.4</v>
      </c>
      <c r="EK20" s="21">
        <v>0</v>
      </c>
      <c r="EL20" s="21">
        <f t="shared" si="15"/>
        <v>0</v>
      </c>
      <c r="EM20" s="21">
        <v>0</v>
      </c>
      <c r="EN20" s="21">
        <v>0</v>
      </c>
      <c r="EO20" s="21">
        <v>0</v>
      </c>
      <c r="EP20" s="21">
        <v>0</v>
      </c>
      <c r="EQ20" s="21">
        <v>0</v>
      </c>
      <c r="ER20" s="21">
        <v>0</v>
      </c>
      <c r="ES20" s="21">
        <v>4547.6000000000004</v>
      </c>
      <c r="ET20" s="21">
        <v>0</v>
      </c>
      <c r="EU20" s="21">
        <f>SUM(ET20/ES20*100)</f>
        <v>0</v>
      </c>
      <c r="EV20" s="21">
        <v>0</v>
      </c>
      <c r="EW20" s="21">
        <v>0</v>
      </c>
      <c r="EX20" s="21">
        <v>0</v>
      </c>
      <c r="EY20" s="21">
        <v>0</v>
      </c>
      <c r="EZ20" s="21">
        <v>0</v>
      </c>
      <c r="FA20" s="21">
        <v>0</v>
      </c>
      <c r="FB20" s="21">
        <v>0</v>
      </c>
      <c r="FC20" s="21">
        <v>0</v>
      </c>
      <c r="FD20" s="21">
        <v>0</v>
      </c>
      <c r="FE20" s="21">
        <v>54.5</v>
      </c>
      <c r="FF20" s="21">
        <v>0</v>
      </c>
      <c r="FG20" s="21">
        <f>SUM(FF20/FE20*100)</f>
        <v>0</v>
      </c>
      <c r="FH20" s="21">
        <v>225</v>
      </c>
      <c r="FI20" s="21">
        <v>0</v>
      </c>
      <c r="FJ20" s="21">
        <f t="shared" si="16"/>
        <v>0</v>
      </c>
      <c r="FK20" s="21">
        <v>0</v>
      </c>
      <c r="FL20" s="21">
        <v>0</v>
      </c>
      <c r="FM20" s="21">
        <v>0</v>
      </c>
      <c r="FN20" s="21">
        <v>0</v>
      </c>
      <c r="FO20" s="21">
        <v>0</v>
      </c>
      <c r="FP20" s="21">
        <v>0</v>
      </c>
      <c r="FQ20" s="21">
        <v>0</v>
      </c>
      <c r="FR20" s="21">
        <v>0</v>
      </c>
      <c r="FS20" s="21">
        <v>0</v>
      </c>
      <c r="FT20" s="19">
        <f t="shared" si="17"/>
        <v>91477.3</v>
      </c>
      <c r="FU20" s="19">
        <f t="shared" si="18"/>
        <v>3875</v>
      </c>
      <c r="FV20" s="19">
        <f t="shared" si="19"/>
        <v>4.2360235818066343</v>
      </c>
      <c r="FW20" s="21">
        <v>10658.1</v>
      </c>
      <c r="FX20" s="21">
        <v>1672.6</v>
      </c>
      <c r="FY20" s="21">
        <f t="shared" si="20"/>
        <v>15.69322862423884</v>
      </c>
      <c r="FZ20" s="21">
        <v>1669.7</v>
      </c>
      <c r="GA20" s="21">
        <v>252.9</v>
      </c>
      <c r="GB20" s="21">
        <f t="shared" si="21"/>
        <v>15.146433491046295</v>
      </c>
      <c r="GC20" s="21">
        <v>1219</v>
      </c>
      <c r="GD20" s="21">
        <v>105.8</v>
      </c>
      <c r="GE20" s="21">
        <f t="shared" si="22"/>
        <v>8.6792452830188669</v>
      </c>
      <c r="GF20" s="21">
        <v>2.5</v>
      </c>
      <c r="GG20" s="21">
        <v>0</v>
      </c>
      <c r="GH20" s="21">
        <f t="shared" si="23"/>
        <v>0</v>
      </c>
      <c r="GI20" s="21">
        <v>1352.3</v>
      </c>
      <c r="GJ20" s="21">
        <v>248.5</v>
      </c>
      <c r="GK20" s="21">
        <f t="shared" si="24"/>
        <v>18.376099977815574</v>
      </c>
      <c r="GL20" s="21">
        <v>10214.799999999999</v>
      </c>
      <c r="GM20" s="21">
        <v>0</v>
      </c>
      <c r="GN20" s="21">
        <f t="shared" si="25"/>
        <v>0</v>
      </c>
      <c r="GO20" s="21">
        <v>8753.1</v>
      </c>
      <c r="GP20" s="21">
        <v>0</v>
      </c>
      <c r="GQ20" s="21">
        <f t="shared" si="42"/>
        <v>0</v>
      </c>
      <c r="GR20" s="21">
        <v>131.4</v>
      </c>
      <c r="GS20" s="21">
        <v>46.5</v>
      </c>
      <c r="GT20" s="21">
        <f t="shared" si="26"/>
        <v>35.388127853881279</v>
      </c>
      <c r="GU20" s="21">
        <v>111503.1</v>
      </c>
      <c r="GV20" s="21">
        <v>28333.7</v>
      </c>
      <c r="GW20" s="21">
        <f t="shared" si="27"/>
        <v>25.410683649154148</v>
      </c>
      <c r="GX20" s="21">
        <v>232872.7</v>
      </c>
      <c r="GY20" s="21">
        <v>56638.6</v>
      </c>
      <c r="GZ20" s="21">
        <f t="shared" si="28"/>
        <v>24.321700225058581</v>
      </c>
      <c r="HA20" s="21">
        <v>1679.1</v>
      </c>
      <c r="HB20" s="21">
        <v>407.6</v>
      </c>
      <c r="HC20" s="21">
        <f t="shared" si="29"/>
        <v>24.274909177535587</v>
      </c>
      <c r="HD20" s="21">
        <v>0.3</v>
      </c>
      <c r="HE20" s="21">
        <v>0</v>
      </c>
      <c r="HF20" s="21">
        <f t="shared" si="30"/>
        <v>0</v>
      </c>
      <c r="HG20" s="21">
        <v>844.5</v>
      </c>
      <c r="HH20" s="21">
        <v>203.2</v>
      </c>
      <c r="HI20" s="21">
        <f t="shared" si="31"/>
        <v>24.061574896388393</v>
      </c>
      <c r="HJ20" s="21">
        <v>47834.5</v>
      </c>
      <c r="HK20" s="21">
        <v>11958.6</v>
      </c>
      <c r="HL20" s="21">
        <f t="shared" si="32"/>
        <v>24.999947736466357</v>
      </c>
      <c r="HM20" s="21">
        <v>0</v>
      </c>
      <c r="HN20" s="21">
        <v>0</v>
      </c>
      <c r="HO20" s="21">
        <v>0</v>
      </c>
      <c r="HP20" s="21">
        <v>79</v>
      </c>
      <c r="HQ20" s="21">
        <v>18.2</v>
      </c>
      <c r="HR20" s="21">
        <f t="shared" si="33"/>
        <v>23.037974683544302</v>
      </c>
      <c r="HS20" s="21">
        <v>56</v>
      </c>
      <c r="HT20" s="21">
        <v>0</v>
      </c>
      <c r="HU20" s="21">
        <f t="shared" si="34"/>
        <v>0</v>
      </c>
      <c r="HV20" s="21">
        <v>1200</v>
      </c>
      <c r="HW20" s="21">
        <v>0</v>
      </c>
      <c r="HX20" s="21">
        <f t="shared" si="43"/>
        <v>0</v>
      </c>
      <c r="HY20" s="21">
        <v>2348.4</v>
      </c>
      <c r="HZ20" s="21">
        <v>582</v>
      </c>
      <c r="IA20" s="21">
        <f t="shared" si="35"/>
        <v>24.782830863566684</v>
      </c>
      <c r="IB20" s="21">
        <v>0</v>
      </c>
      <c r="IC20" s="21">
        <v>0</v>
      </c>
      <c r="ID20" s="21">
        <v>0</v>
      </c>
      <c r="IE20" s="19">
        <f t="shared" si="36"/>
        <v>432418.5</v>
      </c>
      <c r="IF20" s="19">
        <f t="shared" si="37"/>
        <v>100468.20000000001</v>
      </c>
      <c r="IG20" s="19">
        <f t="shared" si="38"/>
        <v>23.234019821076114</v>
      </c>
      <c r="IH20" s="21">
        <v>0</v>
      </c>
      <c r="II20" s="21">
        <v>0</v>
      </c>
      <c r="IJ20" s="21">
        <v>0</v>
      </c>
      <c r="IK20" s="21">
        <v>0</v>
      </c>
      <c r="IL20" s="21">
        <v>0</v>
      </c>
      <c r="IM20" s="21">
        <v>0</v>
      </c>
      <c r="IN20" s="21">
        <v>0</v>
      </c>
      <c r="IO20" s="21">
        <v>0</v>
      </c>
      <c r="IP20" s="21">
        <v>0</v>
      </c>
      <c r="IQ20" s="21">
        <v>0</v>
      </c>
      <c r="IR20" s="21">
        <v>0</v>
      </c>
      <c r="IS20" s="21">
        <v>0</v>
      </c>
      <c r="IT20" s="19">
        <f t="shared" si="2"/>
        <v>0</v>
      </c>
      <c r="IU20" s="19">
        <f t="shared" si="3"/>
        <v>0</v>
      </c>
      <c r="IV20" s="19">
        <v>0</v>
      </c>
      <c r="IW20" s="20">
        <f t="shared" si="4"/>
        <v>523895.8</v>
      </c>
      <c r="IX20" s="20">
        <f t="shared" si="5"/>
        <v>104343.20000000001</v>
      </c>
      <c r="IY20" s="20">
        <f t="shared" si="41"/>
        <v>19.916784978997732</v>
      </c>
    </row>
    <row r="21" spans="1:259" s="4" customFormat="1" ht="23.25" customHeight="1">
      <c r="A21" s="18" t="s">
        <v>21</v>
      </c>
      <c r="B21" s="21">
        <v>4167.6000000000004</v>
      </c>
      <c r="C21" s="21">
        <v>1041.9000000000001</v>
      </c>
      <c r="D21" s="21">
        <f t="shared" si="6"/>
        <v>25</v>
      </c>
      <c r="E21" s="21">
        <v>27880.9</v>
      </c>
      <c r="F21" s="21">
        <v>6970.2</v>
      </c>
      <c r="G21" s="21">
        <f t="shared" si="7"/>
        <v>24.999910332880212</v>
      </c>
      <c r="H21" s="19">
        <f t="shared" si="0"/>
        <v>32048.5</v>
      </c>
      <c r="I21" s="19">
        <f t="shared" si="1"/>
        <v>8012.1</v>
      </c>
      <c r="J21" s="19">
        <f t="shared" si="8"/>
        <v>24.999921993229012</v>
      </c>
      <c r="K21" s="21">
        <v>2791.6</v>
      </c>
      <c r="L21" s="21">
        <v>0</v>
      </c>
      <c r="M21" s="21">
        <f t="shared" si="9"/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17458.900000000001</v>
      </c>
      <c r="U21" s="21">
        <v>528.1</v>
      </c>
      <c r="V21" s="21">
        <f t="shared" si="11"/>
        <v>3.0248182875209779</v>
      </c>
      <c r="W21" s="21">
        <v>1023.8</v>
      </c>
      <c r="X21" s="21">
        <v>344.4</v>
      </c>
      <c r="Y21" s="21">
        <f t="shared" si="12"/>
        <v>33.63938269193202</v>
      </c>
      <c r="Z21" s="21">
        <v>0</v>
      </c>
      <c r="AA21" s="21">
        <v>0</v>
      </c>
      <c r="AB21" s="21">
        <v>0</v>
      </c>
      <c r="AC21" s="21">
        <v>454</v>
      </c>
      <c r="AD21" s="21">
        <v>0</v>
      </c>
      <c r="AE21" s="21">
        <f t="shared" si="13"/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20000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21">
        <v>0</v>
      </c>
      <c r="DH21" s="21">
        <v>0</v>
      </c>
      <c r="DI21" s="21">
        <v>3359.3</v>
      </c>
      <c r="DJ21" s="21">
        <v>0</v>
      </c>
      <c r="DK21" s="21">
        <v>0</v>
      </c>
      <c r="DL21" s="21">
        <v>0</v>
      </c>
      <c r="DM21" s="21">
        <v>0</v>
      </c>
      <c r="DN21" s="21">
        <v>0</v>
      </c>
      <c r="DO21" s="21">
        <v>5.0999999999999996</v>
      </c>
      <c r="DP21" s="21">
        <v>0</v>
      </c>
      <c r="DQ21" s="21">
        <v>0</v>
      </c>
      <c r="DR21" s="21">
        <v>0</v>
      </c>
      <c r="DS21" s="21">
        <v>0</v>
      </c>
      <c r="DT21" s="21">
        <v>0</v>
      </c>
      <c r="DU21" s="21">
        <v>0</v>
      </c>
      <c r="DV21" s="21">
        <v>0</v>
      </c>
      <c r="DW21" s="21">
        <v>0</v>
      </c>
      <c r="DX21" s="21">
        <v>1260.3</v>
      </c>
      <c r="DY21" s="21">
        <v>0</v>
      </c>
      <c r="DZ21" s="21">
        <f t="shared" si="14"/>
        <v>0</v>
      </c>
      <c r="EA21" s="21">
        <v>0</v>
      </c>
      <c r="EB21" s="21">
        <v>0</v>
      </c>
      <c r="EC21" s="21">
        <v>0</v>
      </c>
      <c r="ED21" s="21">
        <v>0</v>
      </c>
      <c r="EE21" s="21">
        <v>0</v>
      </c>
      <c r="EF21" s="21">
        <v>0</v>
      </c>
      <c r="EG21" s="21">
        <v>0</v>
      </c>
      <c r="EH21" s="21">
        <v>0</v>
      </c>
      <c r="EI21" s="21">
        <v>0</v>
      </c>
      <c r="EJ21" s="21">
        <v>972.4</v>
      </c>
      <c r="EK21" s="21">
        <v>0</v>
      </c>
      <c r="EL21" s="21">
        <f t="shared" si="15"/>
        <v>0</v>
      </c>
      <c r="EM21" s="21">
        <v>0</v>
      </c>
      <c r="EN21" s="21">
        <v>0</v>
      </c>
      <c r="EO21" s="21">
        <v>0</v>
      </c>
      <c r="EP21" s="21">
        <v>0</v>
      </c>
      <c r="EQ21" s="21">
        <v>0</v>
      </c>
      <c r="ER21" s="21">
        <v>0</v>
      </c>
      <c r="ES21" s="21">
        <v>0</v>
      </c>
      <c r="ET21" s="21">
        <v>0</v>
      </c>
      <c r="EU21" s="21">
        <v>0</v>
      </c>
      <c r="EV21" s="21">
        <v>0</v>
      </c>
      <c r="EW21" s="21">
        <v>0</v>
      </c>
      <c r="EX21" s="21">
        <v>0</v>
      </c>
      <c r="EY21" s="21">
        <v>0</v>
      </c>
      <c r="EZ21" s="21">
        <v>0</v>
      </c>
      <c r="FA21" s="21">
        <v>0</v>
      </c>
      <c r="FB21" s="21">
        <v>0</v>
      </c>
      <c r="FC21" s="21">
        <v>0</v>
      </c>
      <c r="FD21" s="21">
        <v>0</v>
      </c>
      <c r="FE21" s="21">
        <v>0</v>
      </c>
      <c r="FF21" s="21">
        <v>0</v>
      </c>
      <c r="FG21" s="21">
        <v>0</v>
      </c>
      <c r="FH21" s="21">
        <v>150</v>
      </c>
      <c r="FI21" s="21">
        <v>0</v>
      </c>
      <c r="FJ21" s="21">
        <f t="shared" si="16"/>
        <v>0</v>
      </c>
      <c r="FK21" s="21">
        <v>0</v>
      </c>
      <c r="FL21" s="21">
        <v>0</v>
      </c>
      <c r="FM21" s="21">
        <v>0</v>
      </c>
      <c r="FN21" s="21">
        <v>0</v>
      </c>
      <c r="FO21" s="21">
        <v>0</v>
      </c>
      <c r="FP21" s="21">
        <v>0</v>
      </c>
      <c r="FQ21" s="21">
        <v>0</v>
      </c>
      <c r="FR21" s="21">
        <v>0</v>
      </c>
      <c r="FS21" s="21">
        <v>0</v>
      </c>
      <c r="FT21" s="19">
        <f t="shared" si="17"/>
        <v>47475.400000000009</v>
      </c>
      <c r="FU21" s="19">
        <f t="shared" si="18"/>
        <v>872.5</v>
      </c>
      <c r="FV21" s="19">
        <f t="shared" si="19"/>
        <v>1.8377938890456949</v>
      </c>
      <c r="FW21" s="21">
        <v>3323</v>
      </c>
      <c r="FX21" s="21">
        <v>523.6</v>
      </c>
      <c r="FY21" s="21">
        <f t="shared" si="20"/>
        <v>15.756846223292206</v>
      </c>
      <c r="FZ21" s="21">
        <v>459.3</v>
      </c>
      <c r="GA21" s="21">
        <v>73.900000000000006</v>
      </c>
      <c r="GB21" s="21">
        <f t="shared" si="21"/>
        <v>16.089701720008708</v>
      </c>
      <c r="GC21" s="21">
        <v>316</v>
      </c>
      <c r="GD21" s="21">
        <v>17</v>
      </c>
      <c r="GE21" s="21">
        <f t="shared" si="22"/>
        <v>5.3797468354430382</v>
      </c>
      <c r="GF21" s="21">
        <v>1.2</v>
      </c>
      <c r="GG21" s="21">
        <v>0</v>
      </c>
      <c r="GH21" s="21">
        <f t="shared" si="23"/>
        <v>0</v>
      </c>
      <c r="GI21" s="21">
        <v>295.2</v>
      </c>
      <c r="GJ21" s="21">
        <v>50.7</v>
      </c>
      <c r="GK21" s="21">
        <f t="shared" si="24"/>
        <v>17.174796747967481</v>
      </c>
      <c r="GL21" s="21">
        <v>928.6</v>
      </c>
      <c r="GM21" s="21">
        <v>0</v>
      </c>
      <c r="GN21" s="21">
        <f t="shared" si="25"/>
        <v>0</v>
      </c>
      <c r="GO21" s="21">
        <v>0</v>
      </c>
      <c r="GP21" s="21">
        <v>0</v>
      </c>
      <c r="GQ21" s="21">
        <v>0</v>
      </c>
      <c r="GR21" s="21">
        <v>174.8</v>
      </c>
      <c r="GS21" s="21">
        <v>47.4</v>
      </c>
      <c r="GT21" s="21">
        <f t="shared" si="26"/>
        <v>27.116704805491988</v>
      </c>
      <c r="GU21" s="21">
        <v>23863.9</v>
      </c>
      <c r="GV21" s="21">
        <v>5162.3</v>
      </c>
      <c r="GW21" s="21">
        <f t="shared" si="27"/>
        <v>21.632256253169015</v>
      </c>
      <c r="GX21" s="21">
        <v>81261.899999999994</v>
      </c>
      <c r="GY21" s="21">
        <v>16110.7</v>
      </c>
      <c r="GZ21" s="21">
        <f t="shared" si="28"/>
        <v>19.825650150931743</v>
      </c>
      <c r="HA21" s="21">
        <v>1109.2</v>
      </c>
      <c r="HB21" s="21">
        <v>230</v>
      </c>
      <c r="HC21" s="21">
        <f t="shared" si="29"/>
        <v>20.735665344392356</v>
      </c>
      <c r="HD21" s="21">
        <v>0.3</v>
      </c>
      <c r="HE21" s="21">
        <v>0</v>
      </c>
      <c r="HF21" s="21">
        <f t="shared" si="30"/>
        <v>0</v>
      </c>
      <c r="HG21" s="21">
        <v>295.2</v>
      </c>
      <c r="HH21" s="21">
        <v>56.1</v>
      </c>
      <c r="HI21" s="21">
        <f t="shared" si="31"/>
        <v>19.00406504065041</v>
      </c>
      <c r="HJ21" s="21">
        <v>10389.700000000001</v>
      </c>
      <c r="HK21" s="21">
        <v>2597.4</v>
      </c>
      <c r="HL21" s="21">
        <f t="shared" si="32"/>
        <v>24.999759377075375</v>
      </c>
      <c r="HM21" s="21">
        <v>0</v>
      </c>
      <c r="HN21" s="21">
        <v>0</v>
      </c>
      <c r="HO21" s="21">
        <v>0</v>
      </c>
      <c r="HP21" s="21">
        <v>52.8</v>
      </c>
      <c r="HQ21" s="21">
        <v>12</v>
      </c>
      <c r="HR21" s="21">
        <f t="shared" si="33"/>
        <v>22.72727272727273</v>
      </c>
      <c r="HS21" s="21">
        <v>3.8</v>
      </c>
      <c r="HT21" s="21">
        <v>0</v>
      </c>
      <c r="HU21" s="21">
        <f t="shared" si="34"/>
        <v>0</v>
      </c>
      <c r="HV21" s="21">
        <v>0</v>
      </c>
      <c r="HW21" s="21">
        <v>0</v>
      </c>
      <c r="HX21" s="21">
        <v>0</v>
      </c>
      <c r="HY21" s="21">
        <v>738</v>
      </c>
      <c r="HZ21" s="21">
        <v>178.5</v>
      </c>
      <c r="IA21" s="21">
        <f t="shared" si="35"/>
        <v>24.1869918699187</v>
      </c>
      <c r="IB21" s="21">
        <v>0</v>
      </c>
      <c r="IC21" s="21">
        <v>0</v>
      </c>
      <c r="ID21" s="21">
        <v>0</v>
      </c>
      <c r="IE21" s="19">
        <f t="shared" si="36"/>
        <v>123212.9</v>
      </c>
      <c r="IF21" s="19">
        <f t="shared" si="37"/>
        <v>25059.600000000002</v>
      </c>
      <c r="IG21" s="19">
        <f t="shared" si="38"/>
        <v>20.338454820883207</v>
      </c>
      <c r="IH21" s="21">
        <v>0</v>
      </c>
      <c r="II21" s="21">
        <v>0</v>
      </c>
      <c r="IJ21" s="21">
        <v>0</v>
      </c>
      <c r="IK21" s="21">
        <v>0</v>
      </c>
      <c r="IL21" s="21">
        <v>0</v>
      </c>
      <c r="IM21" s="21">
        <v>0</v>
      </c>
      <c r="IN21" s="21">
        <v>0</v>
      </c>
      <c r="IO21" s="21">
        <v>0</v>
      </c>
      <c r="IP21" s="21">
        <v>0</v>
      </c>
      <c r="IQ21" s="21">
        <v>0</v>
      </c>
      <c r="IR21" s="21">
        <v>0</v>
      </c>
      <c r="IS21" s="21">
        <v>0</v>
      </c>
      <c r="IT21" s="19">
        <f t="shared" si="2"/>
        <v>0</v>
      </c>
      <c r="IU21" s="19">
        <f t="shared" si="3"/>
        <v>0</v>
      </c>
      <c r="IV21" s="19">
        <v>0</v>
      </c>
      <c r="IW21" s="20">
        <f t="shared" si="4"/>
        <v>202736.8</v>
      </c>
      <c r="IX21" s="20">
        <f t="shared" si="5"/>
        <v>33944.200000000004</v>
      </c>
      <c r="IY21" s="20">
        <f t="shared" si="41"/>
        <v>16.742988939353882</v>
      </c>
    </row>
    <row r="22" spans="1:259" s="23" customFormat="1" ht="23.25" customHeight="1">
      <c r="A22" s="18" t="s">
        <v>22</v>
      </c>
      <c r="B22" s="21">
        <v>8315.7999999999993</v>
      </c>
      <c r="C22" s="21">
        <v>2079</v>
      </c>
      <c r="D22" s="21">
        <f t="shared" si="6"/>
        <v>25.00060126506169</v>
      </c>
      <c r="E22" s="21">
        <v>28675.3</v>
      </c>
      <c r="F22" s="21">
        <v>7168.8</v>
      </c>
      <c r="G22" s="21">
        <f t="shared" si="7"/>
        <v>24.999912816953966</v>
      </c>
      <c r="H22" s="19">
        <f t="shared" si="0"/>
        <v>36991.1</v>
      </c>
      <c r="I22" s="19">
        <f t="shared" si="1"/>
        <v>9247.7999999999993</v>
      </c>
      <c r="J22" s="19">
        <f t="shared" si="8"/>
        <v>25.000067583824215</v>
      </c>
      <c r="K22" s="21">
        <v>2795.2</v>
      </c>
      <c r="L22" s="21">
        <v>0</v>
      </c>
      <c r="M22" s="21">
        <f t="shared" si="9"/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18268.599999999999</v>
      </c>
      <c r="U22" s="21">
        <v>1524.6</v>
      </c>
      <c r="V22" s="21">
        <f t="shared" si="11"/>
        <v>8.3454670856004292</v>
      </c>
      <c r="W22" s="21">
        <v>1706.4</v>
      </c>
      <c r="X22" s="21">
        <v>497.8</v>
      </c>
      <c r="Y22" s="21">
        <f t="shared" si="12"/>
        <v>29.17252695733708</v>
      </c>
      <c r="Z22" s="21">
        <v>0</v>
      </c>
      <c r="AA22" s="21">
        <v>0</v>
      </c>
      <c r="AB22" s="21">
        <v>0</v>
      </c>
      <c r="AC22" s="21">
        <v>393.7</v>
      </c>
      <c r="AD22" s="21">
        <v>0</v>
      </c>
      <c r="AE22" s="21">
        <f t="shared" si="13"/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0</v>
      </c>
      <c r="DD22" s="21">
        <v>0</v>
      </c>
      <c r="DE22" s="21">
        <v>0</v>
      </c>
      <c r="DF22" s="21">
        <v>0</v>
      </c>
      <c r="DG22" s="21">
        <v>0</v>
      </c>
      <c r="DH22" s="21">
        <v>0</v>
      </c>
      <c r="DI22" s="21">
        <v>2822.9</v>
      </c>
      <c r="DJ22" s="21">
        <v>0</v>
      </c>
      <c r="DK22" s="21">
        <v>0</v>
      </c>
      <c r="DL22" s="21">
        <v>0</v>
      </c>
      <c r="DM22" s="21">
        <v>0</v>
      </c>
      <c r="DN22" s="21">
        <v>0</v>
      </c>
      <c r="DO22" s="21">
        <v>3.8</v>
      </c>
      <c r="DP22" s="21">
        <v>0</v>
      </c>
      <c r="DQ22" s="21">
        <v>0</v>
      </c>
      <c r="DR22" s="21">
        <v>2249.9</v>
      </c>
      <c r="DS22" s="21">
        <v>0</v>
      </c>
      <c r="DT22" s="21">
        <v>0</v>
      </c>
      <c r="DU22" s="21">
        <v>0</v>
      </c>
      <c r="DV22" s="21">
        <v>0</v>
      </c>
      <c r="DW22" s="21">
        <v>0</v>
      </c>
      <c r="DX22" s="21">
        <v>1502.7</v>
      </c>
      <c r="DY22" s="21">
        <v>0</v>
      </c>
      <c r="DZ22" s="21">
        <f t="shared" si="14"/>
        <v>0</v>
      </c>
      <c r="EA22" s="21">
        <v>0</v>
      </c>
      <c r="EB22" s="21">
        <v>0</v>
      </c>
      <c r="EC22" s="21">
        <v>0</v>
      </c>
      <c r="ED22" s="21">
        <v>0</v>
      </c>
      <c r="EE22" s="21">
        <v>0</v>
      </c>
      <c r="EF22" s="21">
        <v>0</v>
      </c>
      <c r="EG22" s="21">
        <v>0</v>
      </c>
      <c r="EH22" s="21">
        <v>0</v>
      </c>
      <c r="EI22" s="21">
        <v>0</v>
      </c>
      <c r="EJ22" s="21">
        <v>972.4</v>
      </c>
      <c r="EK22" s="21">
        <v>0</v>
      </c>
      <c r="EL22" s="21">
        <f t="shared" si="15"/>
        <v>0</v>
      </c>
      <c r="EM22" s="21">
        <v>0</v>
      </c>
      <c r="EN22" s="21">
        <v>0</v>
      </c>
      <c r="EO22" s="21">
        <v>0</v>
      </c>
      <c r="EP22" s="21">
        <v>0</v>
      </c>
      <c r="EQ22" s="21">
        <v>0</v>
      </c>
      <c r="ER22" s="21">
        <v>0</v>
      </c>
      <c r="ES22" s="21">
        <v>7420</v>
      </c>
      <c r="ET22" s="21">
        <v>0</v>
      </c>
      <c r="EU22" s="21">
        <f>SUM(ET22/ES22*100)</f>
        <v>0</v>
      </c>
      <c r="EV22" s="21">
        <v>0</v>
      </c>
      <c r="EW22" s="21">
        <v>0</v>
      </c>
      <c r="EX22" s="21">
        <v>0</v>
      </c>
      <c r="EY22" s="21">
        <v>0</v>
      </c>
      <c r="EZ22" s="21">
        <v>0</v>
      </c>
      <c r="FA22" s="21">
        <v>0</v>
      </c>
      <c r="FB22" s="21">
        <v>0</v>
      </c>
      <c r="FC22" s="21">
        <v>0</v>
      </c>
      <c r="FD22" s="21">
        <v>0</v>
      </c>
      <c r="FE22" s="21">
        <v>0</v>
      </c>
      <c r="FF22" s="21">
        <v>0</v>
      </c>
      <c r="FG22" s="21">
        <v>0</v>
      </c>
      <c r="FH22" s="21">
        <v>300</v>
      </c>
      <c r="FI22" s="21">
        <v>0</v>
      </c>
      <c r="FJ22" s="21">
        <f t="shared" si="16"/>
        <v>0</v>
      </c>
      <c r="FK22" s="21">
        <v>0</v>
      </c>
      <c r="FL22" s="21">
        <v>0</v>
      </c>
      <c r="FM22" s="21">
        <v>0</v>
      </c>
      <c r="FN22" s="21">
        <v>0</v>
      </c>
      <c r="FO22" s="21">
        <v>0</v>
      </c>
      <c r="FP22" s="21">
        <v>0</v>
      </c>
      <c r="FQ22" s="21">
        <v>0</v>
      </c>
      <c r="FR22" s="21">
        <v>0</v>
      </c>
      <c r="FS22" s="21">
        <v>0</v>
      </c>
      <c r="FT22" s="19">
        <f t="shared" si="17"/>
        <v>38435.600000000006</v>
      </c>
      <c r="FU22" s="19">
        <f t="shared" si="18"/>
        <v>2022.3999999999999</v>
      </c>
      <c r="FV22" s="19">
        <f t="shared" si="19"/>
        <v>5.2617885501982524</v>
      </c>
      <c r="FW22" s="21">
        <v>1994.1</v>
      </c>
      <c r="FX22" s="21">
        <v>297.8</v>
      </c>
      <c r="FY22" s="21">
        <f t="shared" si="20"/>
        <v>14.934055463617673</v>
      </c>
      <c r="FZ22" s="21">
        <v>393.4</v>
      </c>
      <c r="GA22" s="21">
        <v>68</v>
      </c>
      <c r="GB22" s="21">
        <f t="shared" si="21"/>
        <v>17.285205897305541</v>
      </c>
      <c r="GC22" s="21">
        <v>210.8</v>
      </c>
      <c r="GD22" s="21">
        <v>31.5</v>
      </c>
      <c r="GE22" s="21">
        <f t="shared" si="22"/>
        <v>14.943074003795065</v>
      </c>
      <c r="GF22" s="21">
        <v>1.3</v>
      </c>
      <c r="GG22" s="21">
        <v>0</v>
      </c>
      <c r="GH22" s="21">
        <f t="shared" si="23"/>
        <v>0</v>
      </c>
      <c r="GI22" s="21">
        <v>295.2</v>
      </c>
      <c r="GJ22" s="21">
        <v>48.4</v>
      </c>
      <c r="GK22" s="21">
        <f t="shared" si="24"/>
        <v>16.395663956639567</v>
      </c>
      <c r="GL22" s="21">
        <v>928.6</v>
      </c>
      <c r="GM22" s="21">
        <v>928.6</v>
      </c>
      <c r="GN22" s="21">
        <f t="shared" si="25"/>
        <v>100</v>
      </c>
      <c r="GO22" s="21">
        <v>0</v>
      </c>
      <c r="GP22" s="21">
        <v>0</v>
      </c>
      <c r="GQ22" s="21">
        <v>0</v>
      </c>
      <c r="GR22" s="21">
        <v>49.3</v>
      </c>
      <c r="GS22" s="21">
        <v>0</v>
      </c>
      <c r="GT22" s="21">
        <f t="shared" si="26"/>
        <v>0</v>
      </c>
      <c r="GU22" s="21">
        <v>0</v>
      </c>
      <c r="GV22" s="21">
        <v>0</v>
      </c>
      <c r="GW22" s="21">
        <v>0</v>
      </c>
      <c r="GX22" s="21">
        <v>57606.5</v>
      </c>
      <c r="GY22" s="21">
        <v>10421.700000000001</v>
      </c>
      <c r="GZ22" s="21">
        <f t="shared" si="28"/>
        <v>18.091187626396326</v>
      </c>
      <c r="HA22" s="21">
        <v>0</v>
      </c>
      <c r="HB22" s="21">
        <v>0</v>
      </c>
      <c r="HC22" s="21">
        <v>0</v>
      </c>
      <c r="HD22" s="21">
        <v>0.1</v>
      </c>
      <c r="HE22" s="21">
        <v>0</v>
      </c>
      <c r="HF22" s="21">
        <f t="shared" si="30"/>
        <v>0</v>
      </c>
      <c r="HG22" s="21">
        <v>295.2</v>
      </c>
      <c r="HH22" s="21">
        <v>49.2</v>
      </c>
      <c r="HI22" s="21">
        <f t="shared" si="31"/>
        <v>16.666666666666668</v>
      </c>
      <c r="HJ22" s="21">
        <v>7747.6</v>
      </c>
      <c r="HK22" s="21">
        <v>1936.8</v>
      </c>
      <c r="HL22" s="21">
        <f t="shared" si="32"/>
        <v>24.998709277711807</v>
      </c>
      <c r="HM22" s="21">
        <v>0</v>
      </c>
      <c r="HN22" s="21">
        <v>0</v>
      </c>
      <c r="HO22" s="21">
        <v>0</v>
      </c>
      <c r="HP22" s="21">
        <v>52.8</v>
      </c>
      <c r="HQ22" s="21">
        <v>6.3</v>
      </c>
      <c r="HR22" s="21">
        <f t="shared" si="33"/>
        <v>11.931818181818182</v>
      </c>
      <c r="HS22" s="21">
        <v>0</v>
      </c>
      <c r="HT22" s="21">
        <v>0</v>
      </c>
      <c r="HU22" s="21">
        <v>0</v>
      </c>
      <c r="HV22" s="21">
        <v>0</v>
      </c>
      <c r="HW22" s="21">
        <v>0</v>
      </c>
      <c r="HX22" s="21">
        <v>0</v>
      </c>
      <c r="HY22" s="21">
        <v>738</v>
      </c>
      <c r="HZ22" s="21">
        <v>182.9</v>
      </c>
      <c r="IA22" s="21">
        <f t="shared" si="35"/>
        <v>24.78319783197832</v>
      </c>
      <c r="IB22" s="21">
        <v>0</v>
      </c>
      <c r="IC22" s="21">
        <v>0</v>
      </c>
      <c r="ID22" s="21">
        <v>0</v>
      </c>
      <c r="IE22" s="19">
        <f t="shared" si="36"/>
        <v>70312.899999999994</v>
      </c>
      <c r="IF22" s="19">
        <f t="shared" si="37"/>
        <v>13971.199999999999</v>
      </c>
      <c r="IG22" s="19">
        <f t="shared" si="38"/>
        <v>19.870038072672298</v>
      </c>
      <c r="IH22" s="21">
        <v>0</v>
      </c>
      <c r="II22" s="21">
        <v>0</v>
      </c>
      <c r="IJ22" s="21">
        <v>0</v>
      </c>
      <c r="IK22" s="21">
        <v>0</v>
      </c>
      <c r="IL22" s="21">
        <v>0</v>
      </c>
      <c r="IM22" s="21">
        <v>0</v>
      </c>
      <c r="IN22" s="21">
        <v>0</v>
      </c>
      <c r="IO22" s="21">
        <v>0</v>
      </c>
      <c r="IP22" s="21">
        <v>0</v>
      </c>
      <c r="IQ22" s="21">
        <v>0</v>
      </c>
      <c r="IR22" s="21">
        <v>0</v>
      </c>
      <c r="IS22" s="21">
        <v>0</v>
      </c>
      <c r="IT22" s="19">
        <f t="shared" si="2"/>
        <v>0</v>
      </c>
      <c r="IU22" s="19">
        <f t="shared" si="3"/>
        <v>0</v>
      </c>
      <c r="IV22" s="19">
        <v>0</v>
      </c>
      <c r="IW22" s="20">
        <f t="shared" si="4"/>
        <v>145739.6</v>
      </c>
      <c r="IX22" s="20">
        <f t="shared" si="5"/>
        <v>25241.399999999998</v>
      </c>
      <c r="IY22" s="20">
        <f t="shared" si="41"/>
        <v>17.319520569563796</v>
      </c>
    </row>
    <row r="23" spans="1:259" s="23" customFormat="1" ht="23.25" customHeight="1">
      <c r="A23" s="18" t="s">
        <v>23</v>
      </c>
      <c r="B23" s="21">
        <v>0</v>
      </c>
      <c r="C23" s="21">
        <v>0</v>
      </c>
      <c r="D23" s="21">
        <v>0</v>
      </c>
      <c r="E23" s="21">
        <v>7775.2</v>
      </c>
      <c r="F23" s="21">
        <v>1943.7</v>
      </c>
      <c r="G23" s="21">
        <f t="shared" si="7"/>
        <v>24.998713859450561</v>
      </c>
      <c r="H23" s="19">
        <f t="shared" si="0"/>
        <v>7775.2</v>
      </c>
      <c r="I23" s="19">
        <f t="shared" si="1"/>
        <v>1943.7</v>
      </c>
      <c r="J23" s="19">
        <f t="shared" si="8"/>
        <v>24.998713859450561</v>
      </c>
      <c r="K23" s="21">
        <v>7492.2</v>
      </c>
      <c r="L23" s="21">
        <v>0</v>
      </c>
      <c r="M23" s="21">
        <f t="shared" si="9"/>
        <v>0</v>
      </c>
      <c r="N23" s="21">
        <v>2594.4</v>
      </c>
      <c r="O23" s="21">
        <v>0</v>
      </c>
      <c r="P23" s="21">
        <f t="shared" si="10"/>
        <v>0</v>
      </c>
      <c r="Q23" s="21">
        <v>0</v>
      </c>
      <c r="R23" s="21">
        <v>0</v>
      </c>
      <c r="S23" s="21">
        <v>0</v>
      </c>
      <c r="T23" s="21">
        <v>32914.699999999997</v>
      </c>
      <c r="U23" s="21">
        <v>3967.4</v>
      </c>
      <c r="V23" s="21">
        <f t="shared" si="11"/>
        <v>12.053580922809566</v>
      </c>
      <c r="W23" s="21">
        <v>2071.8000000000002</v>
      </c>
      <c r="X23" s="21">
        <v>0</v>
      </c>
      <c r="Y23" s="21">
        <f t="shared" si="12"/>
        <v>0</v>
      </c>
      <c r="Z23" s="21">
        <v>0</v>
      </c>
      <c r="AA23" s="21">
        <v>0</v>
      </c>
      <c r="AB23" s="21">
        <v>0</v>
      </c>
      <c r="AC23" s="21">
        <v>1032.7</v>
      </c>
      <c r="AD23" s="21">
        <v>0</v>
      </c>
      <c r="AE23" s="21">
        <f t="shared" si="13"/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1">
        <v>0</v>
      </c>
      <c r="CM23" s="21">
        <v>0</v>
      </c>
      <c r="CN23" s="21">
        <v>0</v>
      </c>
      <c r="CO23" s="21">
        <v>0</v>
      </c>
      <c r="CP23" s="21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1">
        <v>0</v>
      </c>
      <c r="DD23" s="21">
        <v>0</v>
      </c>
      <c r="DE23" s="21">
        <v>0</v>
      </c>
      <c r="DF23" s="21">
        <v>0</v>
      </c>
      <c r="DG23" s="21">
        <v>0</v>
      </c>
      <c r="DH23" s="21">
        <v>0</v>
      </c>
      <c r="DI23" s="21">
        <v>5036.3999999999996</v>
      </c>
      <c r="DJ23" s="21">
        <v>0</v>
      </c>
      <c r="DK23" s="21">
        <v>0</v>
      </c>
      <c r="DL23" s="21">
        <v>0</v>
      </c>
      <c r="DM23" s="21">
        <v>0</v>
      </c>
      <c r="DN23" s="21">
        <v>0</v>
      </c>
      <c r="DO23" s="21">
        <v>10.9</v>
      </c>
      <c r="DP23" s="21">
        <v>0</v>
      </c>
      <c r="DQ23" s="21">
        <v>0</v>
      </c>
      <c r="DR23" s="21">
        <v>0</v>
      </c>
      <c r="DS23" s="21">
        <v>0</v>
      </c>
      <c r="DT23" s="21">
        <v>0</v>
      </c>
      <c r="DU23" s="21">
        <v>0</v>
      </c>
      <c r="DV23" s="21">
        <v>0</v>
      </c>
      <c r="DW23" s="21">
        <v>0</v>
      </c>
      <c r="DX23" s="21">
        <v>1895.8</v>
      </c>
      <c r="DY23" s="21">
        <v>0</v>
      </c>
      <c r="DZ23" s="21">
        <f t="shared" si="14"/>
        <v>0</v>
      </c>
      <c r="EA23" s="21">
        <v>1172</v>
      </c>
      <c r="EB23" s="21">
        <v>0</v>
      </c>
      <c r="EC23" s="21">
        <f>SUM(EB23/EA23*100)</f>
        <v>0</v>
      </c>
      <c r="ED23" s="21">
        <v>168</v>
      </c>
      <c r="EE23" s="21">
        <v>0</v>
      </c>
      <c r="EF23" s="21">
        <f>SUM(EE23/ED23*100)</f>
        <v>0</v>
      </c>
      <c r="EG23" s="21">
        <v>0</v>
      </c>
      <c r="EH23" s="21">
        <v>0</v>
      </c>
      <c r="EI23" s="21">
        <v>0</v>
      </c>
      <c r="EJ23" s="21">
        <v>972.4</v>
      </c>
      <c r="EK23" s="21">
        <v>0</v>
      </c>
      <c r="EL23" s="21">
        <f t="shared" si="15"/>
        <v>0</v>
      </c>
      <c r="EM23" s="21">
        <v>0</v>
      </c>
      <c r="EN23" s="21">
        <v>0</v>
      </c>
      <c r="EO23" s="21">
        <v>0</v>
      </c>
      <c r="EP23" s="21">
        <v>0</v>
      </c>
      <c r="EQ23" s="21">
        <v>0</v>
      </c>
      <c r="ER23" s="21">
        <v>0</v>
      </c>
      <c r="ES23" s="21">
        <v>1719</v>
      </c>
      <c r="ET23" s="21">
        <v>0</v>
      </c>
      <c r="EU23" s="21">
        <f>SUM(ET23/ES23*100)</f>
        <v>0</v>
      </c>
      <c r="EV23" s="21">
        <v>0</v>
      </c>
      <c r="EW23" s="21">
        <v>0</v>
      </c>
      <c r="EX23" s="21">
        <v>0</v>
      </c>
      <c r="EY23" s="21">
        <v>0</v>
      </c>
      <c r="EZ23" s="21">
        <v>0</v>
      </c>
      <c r="FA23" s="21">
        <v>0</v>
      </c>
      <c r="FB23" s="21">
        <v>0</v>
      </c>
      <c r="FC23" s="21">
        <v>0</v>
      </c>
      <c r="FD23" s="21">
        <v>0</v>
      </c>
      <c r="FE23" s="21">
        <v>0</v>
      </c>
      <c r="FF23" s="21">
        <v>0</v>
      </c>
      <c r="FG23" s="21">
        <v>0</v>
      </c>
      <c r="FH23" s="21">
        <v>225</v>
      </c>
      <c r="FI23" s="21">
        <v>0</v>
      </c>
      <c r="FJ23" s="21">
        <f t="shared" si="16"/>
        <v>0</v>
      </c>
      <c r="FK23" s="21">
        <v>0</v>
      </c>
      <c r="FL23" s="21">
        <v>0</v>
      </c>
      <c r="FM23" s="21">
        <v>0</v>
      </c>
      <c r="FN23" s="21">
        <v>0</v>
      </c>
      <c r="FO23" s="21">
        <v>0</v>
      </c>
      <c r="FP23" s="21">
        <v>0</v>
      </c>
      <c r="FQ23" s="21">
        <v>0</v>
      </c>
      <c r="FR23" s="21">
        <v>0</v>
      </c>
      <c r="FS23" s="21">
        <v>0</v>
      </c>
      <c r="FT23" s="19">
        <f t="shared" si="17"/>
        <v>57305.3</v>
      </c>
      <c r="FU23" s="19">
        <f t="shared" si="18"/>
        <v>3967.4</v>
      </c>
      <c r="FV23" s="19">
        <f t="shared" si="19"/>
        <v>6.9232688773987752</v>
      </c>
      <c r="FW23" s="21">
        <v>3548.1</v>
      </c>
      <c r="FX23" s="21">
        <v>654.29999999999995</v>
      </c>
      <c r="FY23" s="21">
        <f t="shared" si="20"/>
        <v>18.440855669231418</v>
      </c>
      <c r="FZ23" s="21">
        <v>804.6</v>
      </c>
      <c r="GA23" s="21">
        <v>128.69999999999999</v>
      </c>
      <c r="GB23" s="21">
        <f t="shared" si="21"/>
        <v>15.995525727069349</v>
      </c>
      <c r="GC23" s="21">
        <v>615.5</v>
      </c>
      <c r="GD23" s="21">
        <v>44.8</v>
      </c>
      <c r="GE23" s="21">
        <f t="shared" si="22"/>
        <v>7.2786352558895206</v>
      </c>
      <c r="GF23" s="21">
        <v>2.5</v>
      </c>
      <c r="GG23" s="21">
        <v>0</v>
      </c>
      <c r="GH23" s="21">
        <f t="shared" si="23"/>
        <v>0</v>
      </c>
      <c r="GI23" s="21">
        <v>803.1</v>
      </c>
      <c r="GJ23" s="21">
        <v>179.1</v>
      </c>
      <c r="GK23" s="21">
        <f t="shared" si="24"/>
        <v>22.30108330220396</v>
      </c>
      <c r="GL23" s="21">
        <v>928.6</v>
      </c>
      <c r="GM23" s="21">
        <v>0</v>
      </c>
      <c r="GN23" s="21">
        <f t="shared" si="25"/>
        <v>0</v>
      </c>
      <c r="GO23" s="21">
        <v>0</v>
      </c>
      <c r="GP23" s="21">
        <v>0</v>
      </c>
      <c r="GQ23" s="21">
        <v>0</v>
      </c>
      <c r="GR23" s="21">
        <v>82.1</v>
      </c>
      <c r="GS23" s="21">
        <v>32.700000000000003</v>
      </c>
      <c r="GT23" s="21">
        <f t="shared" si="26"/>
        <v>39.829476248477476</v>
      </c>
      <c r="GU23" s="21">
        <v>51079.5</v>
      </c>
      <c r="GV23" s="21">
        <v>11430.2</v>
      </c>
      <c r="GW23" s="21">
        <f t="shared" si="27"/>
        <v>22.377274640511359</v>
      </c>
      <c r="GX23" s="21">
        <v>142452.4</v>
      </c>
      <c r="GY23" s="21">
        <v>33948.699999999997</v>
      </c>
      <c r="GZ23" s="21">
        <f t="shared" si="28"/>
        <v>23.831609716649211</v>
      </c>
      <c r="HA23" s="21">
        <v>1159.5999999999999</v>
      </c>
      <c r="HB23" s="21">
        <v>215</v>
      </c>
      <c r="HC23" s="21">
        <f t="shared" si="29"/>
        <v>18.54087616419455</v>
      </c>
      <c r="HD23" s="21">
        <v>0.2</v>
      </c>
      <c r="HE23" s="21">
        <v>0</v>
      </c>
      <c r="HF23" s="21">
        <f t="shared" si="30"/>
        <v>0</v>
      </c>
      <c r="HG23" s="21">
        <v>590.6</v>
      </c>
      <c r="HH23" s="21">
        <v>132.1</v>
      </c>
      <c r="HI23" s="21">
        <f t="shared" si="31"/>
        <v>22.367084321029459</v>
      </c>
      <c r="HJ23" s="21">
        <v>20911.599999999999</v>
      </c>
      <c r="HK23" s="21">
        <v>5227.8</v>
      </c>
      <c r="HL23" s="21">
        <f t="shared" si="32"/>
        <v>24.999521796514856</v>
      </c>
      <c r="HM23" s="21">
        <v>400</v>
      </c>
      <c r="HN23" s="21">
        <v>0</v>
      </c>
      <c r="HO23" s="21">
        <f>SUM(HN23/HM23*100)</f>
        <v>0</v>
      </c>
      <c r="HP23" s="21">
        <v>79</v>
      </c>
      <c r="HQ23" s="21">
        <v>16.7</v>
      </c>
      <c r="HR23" s="21">
        <f t="shared" si="33"/>
        <v>21.139240506329113</v>
      </c>
      <c r="HS23" s="21">
        <v>24</v>
      </c>
      <c r="HT23" s="21">
        <v>0</v>
      </c>
      <c r="HU23" s="21">
        <f t="shared" si="34"/>
        <v>0</v>
      </c>
      <c r="HV23" s="21">
        <v>0</v>
      </c>
      <c r="HW23" s="21">
        <v>0</v>
      </c>
      <c r="HX23" s="21">
        <v>0</v>
      </c>
      <c r="HY23" s="21">
        <v>1207</v>
      </c>
      <c r="HZ23" s="21">
        <v>299.2</v>
      </c>
      <c r="IA23" s="21">
        <f t="shared" si="35"/>
        <v>24.788732394366196</v>
      </c>
      <c r="IB23" s="21">
        <v>0</v>
      </c>
      <c r="IC23" s="21">
        <v>0</v>
      </c>
      <c r="ID23" s="21">
        <v>0</v>
      </c>
      <c r="IE23" s="19">
        <f t="shared" si="36"/>
        <v>224688.40000000002</v>
      </c>
      <c r="IF23" s="19">
        <f t="shared" si="37"/>
        <v>52309.299999999996</v>
      </c>
      <c r="IG23" s="19">
        <f t="shared" si="38"/>
        <v>23.280819125508923</v>
      </c>
      <c r="IH23" s="21">
        <v>0</v>
      </c>
      <c r="II23" s="21">
        <v>0</v>
      </c>
      <c r="IJ23" s="21">
        <v>0</v>
      </c>
      <c r="IK23" s="21">
        <v>48.3</v>
      </c>
      <c r="IL23" s="21">
        <v>0</v>
      </c>
      <c r="IM23" s="21">
        <f t="shared" si="39"/>
        <v>0</v>
      </c>
      <c r="IN23" s="21">
        <v>0</v>
      </c>
      <c r="IO23" s="21">
        <v>0</v>
      </c>
      <c r="IP23" s="21">
        <v>0</v>
      </c>
      <c r="IQ23" s="21">
        <v>0</v>
      </c>
      <c r="IR23" s="21">
        <v>0</v>
      </c>
      <c r="IS23" s="21">
        <v>0</v>
      </c>
      <c r="IT23" s="19">
        <f t="shared" si="2"/>
        <v>48.3</v>
      </c>
      <c r="IU23" s="19">
        <f t="shared" si="3"/>
        <v>0</v>
      </c>
      <c r="IV23" s="19">
        <f t="shared" si="40"/>
        <v>0</v>
      </c>
      <c r="IW23" s="20">
        <f t="shared" si="4"/>
        <v>289817.2</v>
      </c>
      <c r="IX23" s="20">
        <f t="shared" si="5"/>
        <v>58220.399999999994</v>
      </c>
      <c r="IY23" s="20">
        <f t="shared" si="41"/>
        <v>20.088662784679443</v>
      </c>
    </row>
    <row r="24" spans="1:259" s="4" customFormat="1" ht="23.25" customHeight="1">
      <c r="A24" s="18" t="s">
        <v>24</v>
      </c>
      <c r="B24" s="21">
        <v>0</v>
      </c>
      <c r="C24" s="21">
        <v>0</v>
      </c>
      <c r="D24" s="21">
        <v>0</v>
      </c>
      <c r="E24" s="21">
        <v>23202.6</v>
      </c>
      <c r="F24" s="21">
        <v>5800.8</v>
      </c>
      <c r="G24" s="21">
        <f t="shared" si="7"/>
        <v>25.000646479273875</v>
      </c>
      <c r="H24" s="19">
        <f t="shared" si="0"/>
        <v>23202.6</v>
      </c>
      <c r="I24" s="19">
        <f t="shared" si="1"/>
        <v>5800.8</v>
      </c>
      <c r="J24" s="19">
        <f t="shared" si="8"/>
        <v>25.000646479273875</v>
      </c>
      <c r="K24" s="21">
        <v>6505.2</v>
      </c>
      <c r="L24" s="21">
        <v>0</v>
      </c>
      <c r="M24" s="21">
        <f t="shared" si="9"/>
        <v>0</v>
      </c>
      <c r="N24" s="21">
        <v>347.1</v>
      </c>
      <c r="O24" s="21">
        <v>0</v>
      </c>
      <c r="P24" s="21">
        <f t="shared" si="10"/>
        <v>0</v>
      </c>
      <c r="Q24" s="21">
        <v>0</v>
      </c>
      <c r="R24" s="21">
        <v>0</v>
      </c>
      <c r="S24" s="21">
        <v>0</v>
      </c>
      <c r="T24" s="21">
        <v>19334</v>
      </c>
      <c r="U24" s="21">
        <v>2929.1</v>
      </c>
      <c r="V24" s="21">
        <f t="shared" si="11"/>
        <v>15.14999482776456</v>
      </c>
      <c r="W24" s="21">
        <v>1762.3</v>
      </c>
      <c r="X24" s="21">
        <v>123.2</v>
      </c>
      <c r="Y24" s="21">
        <f t="shared" si="12"/>
        <v>6.9908642115417345</v>
      </c>
      <c r="Z24" s="21">
        <v>0</v>
      </c>
      <c r="AA24" s="21">
        <v>0</v>
      </c>
      <c r="AB24" s="21">
        <v>0</v>
      </c>
      <c r="AC24" s="21">
        <v>350.4</v>
      </c>
      <c r="AD24" s="21">
        <v>0</v>
      </c>
      <c r="AE24" s="21">
        <f t="shared" si="13"/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1">
        <v>0</v>
      </c>
      <c r="CM24" s="21">
        <v>0</v>
      </c>
      <c r="CN24" s="21">
        <v>0</v>
      </c>
      <c r="CO24" s="21">
        <v>0</v>
      </c>
      <c r="CP24" s="21">
        <v>0</v>
      </c>
      <c r="CQ24" s="21">
        <v>0</v>
      </c>
      <c r="CR24" s="21">
        <v>0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1">
        <v>0</v>
      </c>
      <c r="DD24" s="21">
        <v>0</v>
      </c>
      <c r="DE24" s="21">
        <v>0</v>
      </c>
      <c r="DF24" s="21">
        <v>0</v>
      </c>
      <c r="DG24" s="21">
        <v>0</v>
      </c>
      <c r="DH24" s="21">
        <v>0</v>
      </c>
      <c r="DI24" s="21">
        <v>4945.3999999999996</v>
      </c>
      <c r="DJ24" s="21">
        <v>0</v>
      </c>
      <c r="DK24" s="21">
        <v>0</v>
      </c>
      <c r="DL24" s="21">
        <v>0</v>
      </c>
      <c r="DM24" s="21">
        <v>0</v>
      </c>
      <c r="DN24" s="21">
        <v>0</v>
      </c>
      <c r="DO24" s="21">
        <v>7.3</v>
      </c>
      <c r="DP24" s="21">
        <v>0</v>
      </c>
      <c r="DQ24" s="21">
        <v>0</v>
      </c>
      <c r="DR24" s="21">
        <v>0</v>
      </c>
      <c r="DS24" s="21">
        <v>0</v>
      </c>
      <c r="DT24" s="21">
        <v>0</v>
      </c>
      <c r="DU24" s="21">
        <v>0</v>
      </c>
      <c r="DV24" s="21">
        <v>0</v>
      </c>
      <c r="DW24" s="21">
        <v>0</v>
      </c>
      <c r="DX24" s="21">
        <v>2196.8000000000002</v>
      </c>
      <c r="DY24" s="21">
        <v>0</v>
      </c>
      <c r="DZ24" s="21">
        <f t="shared" si="14"/>
        <v>0</v>
      </c>
      <c r="EA24" s="21">
        <v>0</v>
      </c>
      <c r="EB24" s="21">
        <v>0</v>
      </c>
      <c r="EC24" s="21">
        <v>0</v>
      </c>
      <c r="ED24" s="21">
        <v>0</v>
      </c>
      <c r="EE24" s="21">
        <v>0</v>
      </c>
      <c r="EF24" s="21">
        <v>0</v>
      </c>
      <c r="EG24" s="21">
        <v>0</v>
      </c>
      <c r="EH24" s="21">
        <v>0</v>
      </c>
      <c r="EI24" s="21">
        <v>0</v>
      </c>
      <c r="EJ24" s="21">
        <v>972.4</v>
      </c>
      <c r="EK24" s="21">
        <v>0</v>
      </c>
      <c r="EL24" s="21">
        <f t="shared" si="15"/>
        <v>0</v>
      </c>
      <c r="EM24" s="21">
        <v>0</v>
      </c>
      <c r="EN24" s="21">
        <v>0</v>
      </c>
      <c r="EO24" s="21">
        <v>0</v>
      </c>
      <c r="EP24" s="21">
        <v>0</v>
      </c>
      <c r="EQ24" s="21">
        <v>0</v>
      </c>
      <c r="ER24" s="21">
        <v>0</v>
      </c>
      <c r="ES24" s="21">
        <v>0</v>
      </c>
      <c r="ET24" s="21">
        <v>0</v>
      </c>
      <c r="EU24" s="21">
        <v>0</v>
      </c>
      <c r="EV24" s="21">
        <v>0</v>
      </c>
      <c r="EW24" s="21">
        <v>0</v>
      </c>
      <c r="EX24" s="21">
        <v>0</v>
      </c>
      <c r="EY24" s="21">
        <v>0</v>
      </c>
      <c r="EZ24" s="21">
        <v>0</v>
      </c>
      <c r="FA24" s="21">
        <v>0</v>
      </c>
      <c r="FB24" s="21">
        <v>0</v>
      </c>
      <c r="FC24" s="21">
        <v>0</v>
      </c>
      <c r="FD24" s="21">
        <v>0</v>
      </c>
      <c r="FE24" s="21">
        <v>0</v>
      </c>
      <c r="FF24" s="21">
        <v>0</v>
      </c>
      <c r="FG24" s="21">
        <v>0</v>
      </c>
      <c r="FH24" s="21">
        <v>225</v>
      </c>
      <c r="FI24" s="21">
        <v>0</v>
      </c>
      <c r="FJ24" s="21">
        <f t="shared" si="16"/>
        <v>0</v>
      </c>
      <c r="FK24" s="21">
        <v>0</v>
      </c>
      <c r="FL24" s="21">
        <v>0</v>
      </c>
      <c r="FM24" s="21">
        <v>0</v>
      </c>
      <c r="FN24" s="21">
        <v>0</v>
      </c>
      <c r="FO24" s="21">
        <v>0</v>
      </c>
      <c r="FP24" s="21">
        <v>0</v>
      </c>
      <c r="FQ24" s="21">
        <v>0</v>
      </c>
      <c r="FR24" s="21">
        <v>0</v>
      </c>
      <c r="FS24" s="21">
        <v>0</v>
      </c>
      <c r="FT24" s="19">
        <f t="shared" si="17"/>
        <v>36645.900000000009</v>
      </c>
      <c r="FU24" s="19">
        <f t="shared" si="18"/>
        <v>3052.2999999999997</v>
      </c>
      <c r="FV24" s="19">
        <f t="shared" si="19"/>
        <v>8.3291718855315313</v>
      </c>
      <c r="FW24" s="21">
        <v>4698.2</v>
      </c>
      <c r="FX24" s="21">
        <v>1122.5</v>
      </c>
      <c r="FY24" s="21">
        <f t="shared" si="20"/>
        <v>23.892128900429952</v>
      </c>
      <c r="FZ24" s="21">
        <v>1208.2</v>
      </c>
      <c r="GA24" s="21">
        <v>182.5</v>
      </c>
      <c r="GB24" s="21">
        <f t="shared" si="21"/>
        <v>15.10511504717762</v>
      </c>
      <c r="GC24" s="21">
        <v>560.79999999999995</v>
      </c>
      <c r="GD24" s="21">
        <v>123.5</v>
      </c>
      <c r="GE24" s="21">
        <f t="shared" si="22"/>
        <v>22.02211126961484</v>
      </c>
      <c r="GF24" s="21">
        <v>1.6</v>
      </c>
      <c r="GG24" s="21">
        <v>0</v>
      </c>
      <c r="GH24" s="21">
        <f t="shared" si="23"/>
        <v>0</v>
      </c>
      <c r="GI24" s="21">
        <v>549.20000000000005</v>
      </c>
      <c r="GJ24" s="21">
        <v>109.8</v>
      </c>
      <c r="GK24" s="21">
        <f t="shared" si="24"/>
        <v>19.992716678805532</v>
      </c>
      <c r="GL24" s="21">
        <v>928.6</v>
      </c>
      <c r="GM24" s="21">
        <v>0</v>
      </c>
      <c r="GN24" s="21">
        <f t="shared" si="25"/>
        <v>0</v>
      </c>
      <c r="GO24" s="21">
        <v>0</v>
      </c>
      <c r="GP24" s="21">
        <v>0</v>
      </c>
      <c r="GQ24" s="21">
        <v>0</v>
      </c>
      <c r="GR24" s="21">
        <v>207.7</v>
      </c>
      <c r="GS24" s="21">
        <v>0</v>
      </c>
      <c r="GT24" s="21">
        <f t="shared" si="26"/>
        <v>0</v>
      </c>
      <c r="GU24" s="21">
        <v>12786.2</v>
      </c>
      <c r="GV24" s="21">
        <v>3253.4</v>
      </c>
      <c r="GW24" s="21">
        <f t="shared" si="27"/>
        <v>25.444619980916926</v>
      </c>
      <c r="GX24" s="21">
        <v>129519.7</v>
      </c>
      <c r="GY24" s="21">
        <v>28531.4</v>
      </c>
      <c r="GZ24" s="21">
        <f t="shared" si="28"/>
        <v>22.028618040344444</v>
      </c>
      <c r="HA24" s="21">
        <v>1186.7</v>
      </c>
      <c r="HB24" s="21">
        <v>185</v>
      </c>
      <c r="HC24" s="21">
        <f t="shared" si="29"/>
        <v>15.589449734558016</v>
      </c>
      <c r="HD24" s="21">
        <v>0.1</v>
      </c>
      <c r="HE24" s="21">
        <v>0</v>
      </c>
      <c r="HF24" s="21">
        <f t="shared" si="30"/>
        <v>0</v>
      </c>
      <c r="HG24" s="21">
        <v>295.2</v>
      </c>
      <c r="HH24" s="21">
        <v>60.7</v>
      </c>
      <c r="HI24" s="21">
        <f t="shared" si="31"/>
        <v>20.562330623306234</v>
      </c>
      <c r="HJ24" s="21">
        <v>14355.6</v>
      </c>
      <c r="HK24" s="21">
        <v>3588.9</v>
      </c>
      <c r="HL24" s="21">
        <f t="shared" si="32"/>
        <v>25</v>
      </c>
      <c r="HM24" s="21">
        <v>0</v>
      </c>
      <c r="HN24" s="21">
        <v>0</v>
      </c>
      <c r="HO24" s="21">
        <v>0</v>
      </c>
      <c r="HP24" s="21">
        <v>52.8</v>
      </c>
      <c r="HQ24" s="21">
        <v>6.2</v>
      </c>
      <c r="HR24" s="21">
        <f t="shared" si="33"/>
        <v>11.742424242424242</v>
      </c>
      <c r="HS24" s="21">
        <v>11.8</v>
      </c>
      <c r="HT24" s="21">
        <v>0</v>
      </c>
      <c r="HU24" s="21">
        <f t="shared" si="34"/>
        <v>0</v>
      </c>
      <c r="HV24" s="21">
        <v>0</v>
      </c>
      <c r="HW24" s="21">
        <v>0</v>
      </c>
      <c r="HX24" s="21">
        <v>0</v>
      </c>
      <c r="HY24" s="21">
        <v>1207</v>
      </c>
      <c r="HZ24" s="21">
        <v>299.2</v>
      </c>
      <c r="IA24" s="21">
        <f t="shared" si="35"/>
        <v>24.788732394366196</v>
      </c>
      <c r="IB24" s="21">
        <v>0</v>
      </c>
      <c r="IC24" s="21">
        <v>0</v>
      </c>
      <c r="ID24" s="21">
        <v>0</v>
      </c>
      <c r="IE24" s="19">
        <f t="shared" si="36"/>
        <v>167569.40000000002</v>
      </c>
      <c r="IF24" s="19">
        <f t="shared" si="37"/>
        <v>37463.099999999991</v>
      </c>
      <c r="IG24" s="19">
        <f t="shared" si="38"/>
        <v>22.356766808259735</v>
      </c>
      <c r="IH24" s="21">
        <v>0</v>
      </c>
      <c r="II24" s="21">
        <v>0</v>
      </c>
      <c r="IJ24" s="21">
        <v>0</v>
      </c>
      <c r="IK24" s="21">
        <v>0</v>
      </c>
      <c r="IL24" s="21">
        <v>0</v>
      </c>
      <c r="IM24" s="21">
        <v>0</v>
      </c>
      <c r="IN24" s="21">
        <v>0</v>
      </c>
      <c r="IO24" s="21">
        <v>0</v>
      </c>
      <c r="IP24" s="21">
        <v>0</v>
      </c>
      <c r="IQ24" s="21">
        <v>0</v>
      </c>
      <c r="IR24" s="21">
        <v>0</v>
      </c>
      <c r="IS24" s="21">
        <v>0</v>
      </c>
      <c r="IT24" s="19">
        <f t="shared" si="2"/>
        <v>0</v>
      </c>
      <c r="IU24" s="19">
        <f t="shared" si="3"/>
        <v>0</v>
      </c>
      <c r="IV24" s="19">
        <v>0</v>
      </c>
      <c r="IW24" s="20">
        <f t="shared" si="4"/>
        <v>227417.90000000002</v>
      </c>
      <c r="IX24" s="20">
        <f t="shared" si="5"/>
        <v>46316.19999999999</v>
      </c>
      <c r="IY24" s="20">
        <f t="shared" si="41"/>
        <v>20.366118937867242</v>
      </c>
    </row>
    <row r="25" spans="1:259" s="4" customFormat="1" ht="23.25" customHeight="1">
      <c r="A25" s="18" t="s">
        <v>25</v>
      </c>
      <c r="B25" s="21">
        <v>5255.2</v>
      </c>
      <c r="C25" s="21">
        <v>1313.7</v>
      </c>
      <c r="D25" s="21">
        <f t="shared" si="6"/>
        <v>24.998097122849749</v>
      </c>
      <c r="E25" s="21">
        <v>25813.599999999999</v>
      </c>
      <c r="F25" s="21">
        <v>6453.3</v>
      </c>
      <c r="G25" s="21">
        <f t="shared" si="7"/>
        <v>24.999612607307778</v>
      </c>
      <c r="H25" s="19">
        <f t="shared" si="0"/>
        <v>31068.799999999999</v>
      </c>
      <c r="I25" s="19">
        <f t="shared" si="1"/>
        <v>7767</v>
      </c>
      <c r="J25" s="19">
        <f t="shared" si="8"/>
        <v>24.999356267380783</v>
      </c>
      <c r="K25" s="21">
        <v>2541.1</v>
      </c>
      <c r="L25" s="21">
        <v>0</v>
      </c>
      <c r="M25" s="21">
        <f t="shared" si="9"/>
        <v>0</v>
      </c>
      <c r="N25" s="21">
        <v>1750.4</v>
      </c>
      <c r="O25" s="21">
        <v>0</v>
      </c>
      <c r="P25" s="21">
        <f t="shared" si="10"/>
        <v>0</v>
      </c>
      <c r="Q25" s="21">
        <v>0</v>
      </c>
      <c r="R25" s="21">
        <v>0</v>
      </c>
      <c r="S25" s="21">
        <v>0</v>
      </c>
      <c r="T25" s="21">
        <v>14802.4</v>
      </c>
      <c r="U25" s="21">
        <v>0</v>
      </c>
      <c r="V25" s="21">
        <f t="shared" si="11"/>
        <v>0</v>
      </c>
      <c r="W25" s="21">
        <v>1654.3</v>
      </c>
      <c r="X25" s="21">
        <v>862.3</v>
      </c>
      <c r="Y25" s="21">
        <f t="shared" si="12"/>
        <v>52.124765761953697</v>
      </c>
      <c r="Z25" s="21">
        <v>0</v>
      </c>
      <c r="AA25" s="21">
        <v>0</v>
      </c>
      <c r="AB25" s="21">
        <v>0</v>
      </c>
      <c r="AC25" s="21">
        <v>290</v>
      </c>
      <c r="AD25" s="21">
        <v>0</v>
      </c>
      <c r="AE25" s="21">
        <f t="shared" si="13"/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14554.8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  <c r="DH25" s="21">
        <v>0</v>
      </c>
      <c r="DI25" s="21">
        <v>4415.1000000000004</v>
      </c>
      <c r="DJ25" s="21">
        <v>0</v>
      </c>
      <c r="DK25" s="21">
        <v>0</v>
      </c>
      <c r="DL25" s="21">
        <v>0</v>
      </c>
      <c r="DM25" s="21">
        <v>0</v>
      </c>
      <c r="DN25" s="21">
        <v>0</v>
      </c>
      <c r="DO25" s="21">
        <v>6.1</v>
      </c>
      <c r="DP25" s="21">
        <v>0</v>
      </c>
      <c r="DQ25" s="21">
        <v>0</v>
      </c>
      <c r="DR25" s="21">
        <v>0</v>
      </c>
      <c r="DS25" s="21">
        <v>0</v>
      </c>
      <c r="DT25" s="21">
        <v>0</v>
      </c>
      <c r="DU25" s="21">
        <v>0</v>
      </c>
      <c r="DV25" s="21">
        <v>0</v>
      </c>
      <c r="DW25" s="21">
        <v>0</v>
      </c>
      <c r="DX25" s="21">
        <v>1529.3</v>
      </c>
      <c r="DY25" s="21">
        <v>0</v>
      </c>
      <c r="DZ25" s="21">
        <f t="shared" si="14"/>
        <v>0</v>
      </c>
      <c r="EA25" s="21">
        <v>0</v>
      </c>
      <c r="EB25" s="21">
        <v>0</v>
      </c>
      <c r="EC25" s="21">
        <v>0</v>
      </c>
      <c r="ED25" s="21">
        <v>0</v>
      </c>
      <c r="EE25" s="21">
        <v>0</v>
      </c>
      <c r="EF25" s="21">
        <v>0</v>
      </c>
      <c r="EG25" s="21">
        <v>0</v>
      </c>
      <c r="EH25" s="21">
        <v>0</v>
      </c>
      <c r="EI25" s="21">
        <v>0</v>
      </c>
      <c r="EJ25" s="21">
        <v>972.4</v>
      </c>
      <c r="EK25" s="21">
        <v>0</v>
      </c>
      <c r="EL25" s="21">
        <f t="shared" si="15"/>
        <v>0</v>
      </c>
      <c r="EM25" s="21">
        <v>0</v>
      </c>
      <c r="EN25" s="21">
        <v>0</v>
      </c>
      <c r="EO25" s="21">
        <v>0</v>
      </c>
      <c r="EP25" s="21">
        <v>0</v>
      </c>
      <c r="EQ25" s="21">
        <v>0</v>
      </c>
      <c r="ER25" s="21">
        <v>0</v>
      </c>
      <c r="ES25" s="21">
        <v>0</v>
      </c>
      <c r="ET25" s="21">
        <v>0</v>
      </c>
      <c r="EU25" s="21">
        <v>0</v>
      </c>
      <c r="EV25" s="21">
        <v>0</v>
      </c>
      <c r="EW25" s="21">
        <v>0</v>
      </c>
      <c r="EX25" s="21">
        <v>0</v>
      </c>
      <c r="EY25" s="21">
        <v>0</v>
      </c>
      <c r="EZ25" s="21">
        <v>0</v>
      </c>
      <c r="FA25" s="21">
        <v>0</v>
      </c>
      <c r="FB25" s="21">
        <v>0</v>
      </c>
      <c r="FC25" s="21">
        <v>0</v>
      </c>
      <c r="FD25" s="21">
        <v>0</v>
      </c>
      <c r="FE25" s="21">
        <v>0</v>
      </c>
      <c r="FF25" s="21">
        <v>0</v>
      </c>
      <c r="FG25" s="21">
        <v>0</v>
      </c>
      <c r="FH25" s="21">
        <v>75</v>
      </c>
      <c r="FI25" s="21">
        <v>0</v>
      </c>
      <c r="FJ25" s="21">
        <f t="shared" si="16"/>
        <v>0</v>
      </c>
      <c r="FK25" s="21">
        <v>0</v>
      </c>
      <c r="FL25" s="21">
        <v>0</v>
      </c>
      <c r="FM25" s="21">
        <v>0</v>
      </c>
      <c r="FN25" s="21">
        <v>0</v>
      </c>
      <c r="FO25" s="21">
        <v>0</v>
      </c>
      <c r="FP25" s="21">
        <v>0</v>
      </c>
      <c r="FQ25" s="21">
        <v>0</v>
      </c>
      <c r="FR25" s="21">
        <v>0</v>
      </c>
      <c r="FS25" s="21">
        <v>0</v>
      </c>
      <c r="FT25" s="19">
        <f t="shared" si="17"/>
        <v>42590.9</v>
      </c>
      <c r="FU25" s="19">
        <f t="shared" si="18"/>
        <v>862.3</v>
      </c>
      <c r="FV25" s="19">
        <f t="shared" si="19"/>
        <v>2.024610891058888</v>
      </c>
      <c r="FW25" s="21">
        <v>3488.4</v>
      </c>
      <c r="FX25" s="21">
        <v>929.6</v>
      </c>
      <c r="FY25" s="21">
        <f t="shared" si="20"/>
        <v>26.648320146772157</v>
      </c>
      <c r="FZ25" s="21">
        <v>980.7</v>
      </c>
      <c r="GA25" s="21">
        <v>159.30000000000001</v>
      </c>
      <c r="GB25" s="21">
        <f t="shared" si="21"/>
        <v>16.243499541144082</v>
      </c>
      <c r="GC25" s="21">
        <v>428.9</v>
      </c>
      <c r="GD25" s="21">
        <v>62.3</v>
      </c>
      <c r="GE25" s="21">
        <f t="shared" si="22"/>
        <v>14.525530426672884</v>
      </c>
      <c r="GF25" s="21">
        <v>1.3</v>
      </c>
      <c r="GG25" s="21">
        <v>0</v>
      </c>
      <c r="GH25" s="21">
        <f t="shared" si="23"/>
        <v>0</v>
      </c>
      <c r="GI25" s="21">
        <v>549.20000000000005</v>
      </c>
      <c r="GJ25" s="21">
        <v>108.8</v>
      </c>
      <c r="GK25" s="21">
        <f t="shared" si="24"/>
        <v>19.810633648943917</v>
      </c>
      <c r="GL25" s="21">
        <v>928.6</v>
      </c>
      <c r="GM25" s="21">
        <v>0</v>
      </c>
      <c r="GN25" s="21">
        <f t="shared" si="25"/>
        <v>0</v>
      </c>
      <c r="GO25" s="21">
        <v>0</v>
      </c>
      <c r="GP25" s="21">
        <v>0</v>
      </c>
      <c r="GQ25" s="21">
        <v>0</v>
      </c>
      <c r="GR25" s="21">
        <v>82.1</v>
      </c>
      <c r="GS25" s="21">
        <v>78.400000000000006</v>
      </c>
      <c r="GT25" s="21">
        <f t="shared" si="26"/>
        <v>95.493300852618773</v>
      </c>
      <c r="GU25" s="21">
        <v>25737.9</v>
      </c>
      <c r="GV25" s="21">
        <v>5494.5</v>
      </c>
      <c r="GW25" s="21">
        <f t="shared" si="27"/>
        <v>21.347895515951183</v>
      </c>
      <c r="GX25" s="21">
        <v>83206</v>
      </c>
      <c r="GY25" s="21">
        <v>15354.2</v>
      </c>
      <c r="GZ25" s="21">
        <f t="shared" si="28"/>
        <v>18.453236545441435</v>
      </c>
      <c r="HA25" s="21">
        <v>1117.0999999999999</v>
      </c>
      <c r="HB25" s="21">
        <v>202.5</v>
      </c>
      <c r="HC25" s="21">
        <f t="shared" si="29"/>
        <v>18.127293885954707</v>
      </c>
      <c r="HD25" s="21">
        <v>0.1</v>
      </c>
      <c r="HE25" s="21">
        <v>0</v>
      </c>
      <c r="HF25" s="21">
        <f t="shared" si="30"/>
        <v>0</v>
      </c>
      <c r="HG25" s="21">
        <v>295.2</v>
      </c>
      <c r="HH25" s="21">
        <v>55.1</v>
      </c>
      <c r="HI25" s="21">
        <f t="shared" si="31"/>
        <v>18.665311653116532</v>
      </c>
      <c r="HJ25" s="21">
        <v>12264.3</v>
      </c>
      <c r="HK25" s="21">
        <v>3066</v>
      </c>
      <c r="HL25" s="21">
        <f t="shared" si="32"/>
        <v>24.999388468970917</v>
      </c>
      <c r="HM25" s="21">
        <v>0</v>
      </c>
      <c r="HN25" s="21">
        <v>0</v>
      </c>
      <c r="HO25" s="21">
        <v>0</v>
      </c>
      <c r="HP25" s="21">
        <v>52.8</v>
      </c>
      <c r="HQ25" s="21">
        <v>6.1</v>
      </c>
      <c r="HR25" s="21">
        <f t="shared" si="33"/>
        <v>11.553030303030303</v>
      </c>
      <c r="HS25" s="21">
        <v>4.4000000000000004</v>
      </c>
      <c r="HT25" s="21">
        <v>0</v>
      </c>
      <c r="HU25" s="21">
        <f t="shared" si="34"/>
        <v>0</v>
      </c>
      <c r="HV25" s="21">
        <v>0</v>
      </c>
      <c r="HW25" s="21">
        <v>0</v>
      </c>
      <c r="HX25" s="21">
        <v>0</v>
      </c>
      <c r="HY25" s="21">
        <v>805</v>
      </c>
      <c r="HZ25" s="21">
        <v>217.2</v>
      </c>
      <c r="IA25" s="21">
        <f t="shared" si="35"/>
        <v>26.981366459627328</v>
      </c>
      <c r="IB25" s="21">
        <v>0</v>
      </c>
      <c r="IC25" s="21">
        <v>0</v>
      </c>
      <c r="ID25" s="21">
        <v>0</v>
      </c>
      <c r="IE25" s="19">
        <f t="shared" si="36"/>
        <v>129942.00000000001</v>
      </c>
      <c r="IF25" s="19">
        <f t="shared" si="37"/>
        <v>25733.999999999996</v>
      </c>
      <c r="IG25" s="19">
        <f t="shared" si="38"/>
        <v>19.80422034446137</v>
      </c>
      <c r="IH25" s="21">
        <v>0</v>
      </c>
      <c r="II25" s="21">
        <v>0</v>
      </c>
      <c r="IJ25" s="21">
        <v>0</v>
      </c>
      <c r="IK25" s="21">
        <v>61.2</v>
      </c>
      <c r="IL25" s="21">
        <v>23.1</v>
      </c>
      <c r="IM25" s="21">
        <f t="shared" si="39"/>
        <v>37.745098039215684</v>
      </c>
      <c r="IN25" s="21">
        <v>0</v>
      </c>
      <c r="IO25" s="21">
        <v>0</v>
      </c>
      <c r="IP25" s="21">
        <v>0</v>
      </c>
      <c r="IQ25" s="21">
        <v>0</v>
      </c>
      <c r="IR25" s="21">
        <v>0</v>
      </c>
      <c r="IS25" s="21">
        <v>0</v>
      </c>
      <c r="IT25" s="19">
        <f t="shared" si="2"/>
        <v>61.2</v>
      </c>
      <c r="IU25" s="19">
        <f t="shared" si="3"/>
        <v>23.1</v>
      </c>
      <c r="IV25" s="19">
        <f t="shared" si="40"/>
        <v>37.745098039215684</v>
      </c>
      <c r="IW25" s="20">
        <f t="shared" si="4"/>
        <v>203662.90000000002</v>
      </c>
      <c r="IX25" s="20">
        <f t="shared" si="5"/>
        <v>34386.399999999994</v>
      </c>
      <c r="IY25" s="20">
        <f t="shared" si="41"/>
        <v>16.883978377996183</v>
      </c>
    </row>
    <row r="26" spans="1:259" s="23" customFormat="1" ht="23.25" customHeight="1">
      <c r="A26" s="18" t="s">
        <v>26</v>
      </c>
      <c r="B26" s="21">
        <v>6741.9</v>
      </c>
      <c r="C26" s="21">
        <v>1685.4</v>
      </c>
      <c r="D26" s="21">
        <f t="shared" si="6"/>
        <v>24.998887553953637</v>
      </c>
      <c r="E26" s="21">
        <v>0</v>
      </c>
      <c r="F26" s="21">
        <v>0</v>
      </c>
      <c r="G26" s="21">
        <v>0</v>
      </c>
      <c r="H26" s="19">
        <f t="shared" si="0"/>
        <v>6741.9</v>
      </c>
      <c r="I26" s="19">
        <f t="shared" si="1"/>
        <v>1685.4</v>
      </c>
      <c r="J26" s="19">
        <f t="shared" si="8"/>
        <v>24.998887553953637</v>
      </c>
      <c r="K26" s="21">
        <v>2541.1</v>
      </c>
      <c r="L26" s="21">
        <v>0</v>
      </c>
      <c r="M26" s="21">
        <f t="shared" si="9"/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3844.2</v>
      </c>
      <c r="AD26" s="21">
        <v>0</v>
      </c>
      <c r="AE26" s="21">
        <f t="shared" si="13"/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20000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0</v>
      </c>
      <c r="CM26" s="21">
        <v>0</v>
      </c>
      <c r="CN26" s="21">
        <v>0</v>
      </c>
      <c r="CO26" s="21">
        <v>0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1">
        <v>0</v>
      </c>
      <c r="DD26" s="21">
        <v>0</v>
      </c>
      <c r="DE26" s="21">
        <v>0</v>
      </c>
      <c r="DF26" s="21">
        <v>0</v>
      </c>
      <c r="DG26" s="21">
        <v>0</v>
      </c>
      <c r="DH26" s="21">
        <v>0</v>
      </c>
      <c r="DI26" s="21">
        <v>0</v>
      </c>
      <c r="DJ26" s="21">
        <v>0</v>
      </c>
      <c r="DK26" s="21">
        <v>0</v>
      </c>
      <c r="DL26" s="21">
        <v>0</v>
      </c>
      <c r="DM26" s="21">
        <v>0</v>
      </c>
      <c r="DN26" s="21">
        <v>0</v>
      </c>
      <c r="DO26" s="21">
        <v>14.4</v>
      </c>
      <c r="DP26" s="21">
        <v>0</v>
      </c>
      <c r="DQ26" s="21">
        <v>0</v>
      </c>
      <c r="DR26" s="21">
        <v>0</v>
      </c>
      <c r="DS26" s="21">
        <v>0</v>
      </c>
      <c r="DT26" s="21">
        <v>0</v>
      </c>
      <c r="DU26" s="21">
        <v>0</v>
      </c>
      <c r="DV26" s="21">
        <v>0</v>
      </c>
      <c r="DW26" s="21">
        <v>0</v>
      </c>
      <c r="DX26" s="21">
        <v>487.5</v>
      </c>
      <c r="DY26" s="21">
        <v>0</v>
      </c>
      <c r="DZ26" s="21">
        <f t="shared" si="14"/>
        <v>0</v>
      </c>
      <c r="EA26" s="21">
        <v>1172</v>
      </c>
      <c r="EB26" s="21">
        <v>0</v>
      </c>
      <c r="EC26" s="21">
        <f t="shared" ref="EC26:EC33" si="44">SUM(EB26/EA26*100)</f>
        <v>0</v>
      </c>
      <c r="ED26" s="21">
        <v>168</v>
      </c>
      <c r="EE26" s="21">
        <v>0</v>
      </c>
      <c r="EF26" s="21">
        <f t="shared" ref="EF26:EF31" si="45">SUM(EE26/ED26*100)</f>
        <v>0</v>
      </c>
      <c r="EG26" s="21">
        <v>0</v>
      </c>
      <c r="EH26" s="21">
        <v>0</v>
      </c>
      <c r="EI26" s="21">
        <v>0</v>
      </c>
      <c r="EJ26" s="21">
        <v>0</v>
      </c>
      <c r="EK26" s="21">
        <v>0</v>
      </c>
      <c r="EL26" s="21">
        <v>0</v>
      </c>
      <c r="EM26" s="21">
        <v>13104</v>
      </c>
      <c r="EN26" s="21">
        <v>0</v>
      </c>
      <c r="EO26" s="21">
        <f t="shared" ref="EO26:EO31" si="46">SUM(EN26/EM26*100)</f>
        <v>0</v>
      </c>
      <c r="EP26" s="21">
        <v>841.7</v>
      </c>
      <c r="EQ26" s="21">
        <v>0</v>
      </c>
      <c r="ER26" s="21">
        <f>SUM(EQ26/EP26*100)</f>
        <v>0</v>
      </c>
      <c r="ES26" s="21">
        <v>0</v>
      </c>
      <c r="ET26" s="21">
        <v>0</v>
      </c>
      <c r="EU26" s="21">
        <v>0</v>
      </c>
      <c r="EV26" s="21">
        <v>0</v>
      </c>
      <c r="EW26" s="21">
        <v>0</v>
      </c>
      <c r="EX26" s="21">
        <v>0</v>
      </c>
      <c r="EY26" s="21">
        <v>0</v>
      </c>
      <c r="EZ26" s="21">
        <v>0</v>
      </c>
      <c r="FA26" s="21">
        <v>0</v>
      </c>
      <c r="FB26" s="21">
        <v>593.20000000000005</v>
      </c>
      <c r="FC26" s="21">
        <v>0</v>
      </c>
      <c r="FD26" s="21">
        <f>SUM(FC26/FB26*100)</f>
        <v>0</v>
      </c>
      <c r="FE26" s="21">
        <v>0</v>
      </c>
      <c r="FF26" s="21">
        <v>0</v>
      </c>
      <c r="FG26" s="21">
        <v>0</v>
      </c>
      <c r="FH26" s="21">
        <v>0</v>
      </c>
      <c r="FI26" s="21">
        <v>0</v>
      </c>
      <c r="FJ26" s="21">
        <v>0</v>
      </c>
      <c r="FK26" s="21">
        <v>0</v>
      </c>
      <c r="FL26" s="21">
        <v>0</v>
      </c>
      <c r="FM26" s="21">
        <v>0</v>
      </c>
      <c r="FN26" s="21">
        <v>0</v>
      </c>
      <c r="FO26" s="21">
        <v>0</v>
      </c>
      <c r="FP26" s="21">
        <v>0</v>
      </c>
      <c r="FQ26" s="21">
        <v>0</v>
      </c>
      <c r="FR26" s="21">
        <v>0</v>
      </c>
      <c r="FS26" s="21">
        <v>0</v>
      </c>
      <c r="FT26" s="19">
        <f t="shared" si="17"/>
        <v>42766.099999999991</v>
      </c>
      <c r="FU26" s="19">
        <f t="shared" si="18"/>
        <v>0</v>
      </c>
      <c r="FV26" s="19">
        <f t="shared" si="19"/>
        <v>0</v>
      </c>
      <c r="FW26" s="21">
        <v>0</v>
      </c>
      <c r="FX26" s="21">
        <v>0</v>
      </c>
      <c r="FY26" s="21">
        <v>0</v>
      </c>
      <c r="FZ26" s="21">
        <v>0</v>
      </c>
      <c r="GA26" s="21">
        <v>0</v>
      </c>
      <c r="GB26" s="21"/>
      <c r="GC26" s="21">
        <v>1160.2</v>
      </c>
      <c r="GD26" s="21">
        <v>93.4</v>
      </c>
      <c r="GE26" s="21">
        <f t="shared" si="22"/>
        <v>8.050336148939838</v>
      </c>
      <c r="GF26" s="21">
        <v>1.7</v>
      </c>
      <c r="GG26" s="21">
        <v>0</v>
      </c>
      <c r="GH26" s="21">
        <f t="shared" si="23"/>
        <v>0</v>
      </c>
      <c r="GI26" s="21">
        <v>549.20000000000005</v>
      </c>
      <c r="GJ26" s="21">
        <v>84.2</v>
      </c>
      <c r="GK26" s="21">
        <f t="shared" si="24"/>
        <v>15.331391114348142</v>
      </c>
      <c r="GL26" s="21">
        <v>1911.4</v>
      </c>
      <c r="GM26" s="21">
        <v>0</v>
      </c>
      <c r="GN26" s="21">
        <f t="shared" si="25"/>
        <v>0</v>
      </c>
      <c r="GO26" s="21">
        <v>0</v>
      </c>
      <c r="GP26" s="21">
        <v>0</v>
      </c>
      <c r="GQ26" s="21">
        <v>0</v>
      </c>
      <c r="GR26" s="21">
        <v>273.39999999999998</v>
      </c>
      <c r="GS26" s="21">
        <v>62.9</v>
      </c>
      <c r="GT26" s="21">
        <f t="shared" si="26"/>
        <v>23.006583760058525</v>
      </c>
      <c r="GU26" s="21">
        <v>83596.7</v>
      </c>
      <c r="GV26" s="21">
        <v>20152.599999999999</v>
      </c>
      <c r="GW26" s="21">
        <f t="shared" si="27"/>
        <v>24.106932450682862</v>
      </c>
      <c r="GX26" s="21">
        <v>108484.3</v>
      </c>
      <c r="GY26" s="21">
        <v>25227</v>
      </c>
      <c r="GZ26" s="21">
        <f t="shared" si="28"/>
        <v>23.254056116875898</v>
      </c>
      <c r="HA26" s="21">
        <v>2066.9</v>
      </c>
      <c r="HB26" s="21">
        <v>357.7</v>
      </c>
      <c r="HC26" s="21">
        <f t="shared" si="29"/>
        <v>17.30611060041608</v>
      </c>
      <c r="HD26" s="21">
        <v>0.9</v>
      </c>
      <c r="HE26" s="21">
        <v>0</v>
      </c>
      <c r="HF26" s="21">
        <f t="shared" si="30"/>
        <v>0</v>
      </c>
      <c r="HG26" s="21">
        <v>590.6</v>
      </c>
      <c r="HH26" s="21">
        <v>82.5</v>
      </c>
      <c r="HI26" s="21">
        <f t="shared" si="31"/>
        <v>13.968845242126651</v>
      </c>
      <c r="HJ26" s="21">
        <v>0</v>
      </c>
      <c r="HK26" s="21">
        <v>0</v>
      </c>
      <c r="HL26" s="21"/>
      <c r="HM26" s="21">
        <v>0</v>
      </c>
      <c r="HN26" s="21">
        <v>0</v>
      </c>
      <c r="HO26" s="21">
        <v>0</v>
      </c>
      <c r="HP26" s="21">
        <v>79</v>
      </c>
      <c r="HQ26" s="21">
        <v>10.4</v>
      </c>
      <c r="HR26" s="21">
        <f t="shared" si="33"/>
        <v>13.164556962025317</v>
      </c>
      <c r="HS26" s="21">
        <v>8.8000000000000007</v>
      </c>
      <c r="HT26" s="21">
        <v>0</v>
      </c>
      <c r="HU26" s="21">
        <f t="shared" si="34"/>
        <v>0</v>
      </c>
      <c r="HV26" s="21">
        <v>600</v>
      </c>
      <c r="HW26" s="21">
        <v>0</v>
      </c>
      <c r="HX26" s="21">
        <f t="shared" si="43"/>
        <v>0</v>
      </c>
      <c r="HY26" s="21">
        <v>0</v>
      </c>
      <c r="HZ26" s="21">
        <v>0</v>
      </c>
      <c r="IA26" s="21">
        <v>0</v>
      </c>
      <c r="IB26" s="21">
        <v>0</v>
      </c>
      <c r="IC26" s="21">
        <v>0</v>
      </c>
      <c r="ID26" s="21">
        <v>0</v>
      </c>
      <c r="IE26" s="19">
        <f t="shared" si="36"/>
        <v>199323.09999999998</v>
      </c>
      <c r="IF26" s="19">
        <f t="shared" si="37"/>
        <v>46070.7</v>
      </c>
      <c r="IG26" s="19">
        <f t="shared" si="38"/>
        <v>23.1135779044175</v>
      </c>
      <c r="IH26" s="21">
        <v>0</v>
      </c>
      <c r="II26" s="21">
        <v>0</v>
      </c>
      <c r="IJ26" s="21">
        <v>0</v>
      </c>
      <c r="IK26" s="21">
        <v>0</v>
      </c>
      <c r="IL26" s="21">
        <v>0</v>
      </c>
      <c r="IM26" s="21">
        <v>0</v>
      </c>
      <c r="IN26" s="21">
        <v>0</v>
      </c>
      <c r="IO26" s="21">
        <v>0</v>
      </c>
      <c r="IP26" s="21">
        <v>0</v>
      </c>
      <c r="IQ26" s="21">
        <v>0</v>
      </c>
      <c r="IR26" s="21">
        <v>0</v>
      </c>
      <c r="IS26" s="21">
        <v>0</v>
      </c>
      <c r="IT26" s="19">
        <f>SUM(IH26+IK26+IN26+IQ26)</f>
        <v>0</v>
      </c>
      <c r="IU26" s="19">
        <f t="shared" si="3"/>
        <v>0</v>
      </c>
      <c r="IV26" s="19">
        <v>0</v>
      </c>
      <c r="IW26" s="20">
        <f t="shared" si="4"/>
        <v>248831.09999999998</v>
      </c>
      <c r="IX26" s="20">
        <f t="shared" si="5"/>
        <v>47756.1</v>
      </c>
      <c r="IY26" s="20">
        <f t="shared" si="41"/>
        <v>19.192174933117283</v>
      </c>
    </row>
    <row r="27" spans="1:259" s="23" customFormat="1" ht="23.25" customHeight="1">
      <c r="A27" s="18" t="s">
        <v>27</v>
      </c>
      <c r="B27" s="21">
        <v>3826.3</v>
      </c>
      <c r="C27" s="21">
        <v>956.7</v>
      </c>
      <c r="D27" s="21">
        <f t="shared" si="6"/>
        <v>25.003266863549644</v>
      </c>
      <c r="E27" s="21">
        <v>0</v>
      </c>
      <c r="F27" s="21">
        <v>0</v>
      </c>
      <c r="G27" s="21">
        <v>0</v>
      </c>
      <c r="H27" s="19">
        <f t="shared" si="0"/>
        <v>3826.3</v>
      </c>
      <c r="I27" s="19">
        <f t="shared" si="1"/>
        <v>956.7</v>
      </c>
      <c r="J27" s="19">
        <f t="shared" si="8"/>
        <v>25.003266863549644</v>
      </c>
      <c r="K27" s="21">
        <v>12197.2</v>
      </c>
      <c r="L27" s="21">
        <v>0</v>
      </c>
      <c r="M27" s="21">
        <f t="shared" si="9"/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6649.8</v>
      </c>
      <c r="AD27" s="21">
        <v>0</v>
      </c>
      <c r="AE27" s="21">
        <f t="shared" si="13"/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162000</v>
      </c>
      <c r="AY27" s="21">
        <v>0</v>
      </c>
      <c r="AZ27" s="21">
        <v>0</v>
      </c>
      <c r="BA27" s="21">
        <v>169354.6</v>
      </c>
      <c r="BB27" s="21">
        <v>0</v>
      </c>
      <c r="BC27" s="21">
        <f>SUM(BB27/BA27*100)</f>
        <v>0</v>
      </c>
      <c r="BD27" s="21">
        <v>177000</v>
      </c>
      <c r="BE27" s="21">
        <v>0</v>
      </c>
      <c r="BF27" s="21">
        <f>SUM(BE27/BD27*100)</f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0</v>
      </c>
      <c r="CB27" s="21">
        <v>0</v>
      </c>
      <c r="CC27" s="21">
        <v>0</v>
      </c>
      <c r="CD27" s="21">
        <v>0</v>
      </c>
      <c r="CE27" s="21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1">
        <v>0</v>
      </c>
      <c r="CM27" s="21">
        <v>0</v>
      </c>
      <c r="CN27" s="21">
        <v>0</v>
      </c>
      <c r="CO27" s="21">
        <v>0</v>
      </c>
      <c r="CP27" s="21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1">
        <v>0</v>
      </c>
      <c r="DD27" s="21">
        <v>0</v>
      </c>
      <c r="DE27" s="21">
        <v>0</v>
      </c>
      <c r="DF27" s="21">
        <v>0</v>
      </c>
      <c r="DG27" s="21">
        <v>0</v>
      </c>
      <c r="DH27" s="21">
        <v>0</v>
      </c>
      <c r="DI27" s="21">
        <v>0</v>
      </c>
      <c r="DJ27" s="21">
        <v>0</v>
      </c>
      <c r="DK27" s="21">
        <v>0</v>
      </c>
      <c r="DL27" s="21">
        <v>0</v>
      </c>
      <c r="DM27" s="21">
        <v>0</v>
      </c>
      <c r="DN27" s="21">
        <v>0</v>
      </c>
      <c r="DO27" s="21">
        <v>18.600000000000001</v>
      </c>
      <c r="DP27" s="21">
        <v>0</v>
      </c>
      <c r="DQ27" s="21">
        <v>0</v>
      </c>
      <c r="DR27" s="21">
        <v>0</v>
      </c>
      <c r="DS27" s="21">
        <v>0</v>
      </c>
      <c r="DT27" s="21">
        <v>0</v>
      </c>
      <c r="DU27" s="21">
        <v>0</v>
      </c>
      <c r="DV27" s="21">
        <v>0</v>
      </c>
      <c r="DW27" s="21">
        <v>0</v>
      </c>
      <c r="DX27" s="21">
        <v>0</v>
      </c>
      <c r="DY27" s="21">
        <v>0</v>
      </c>
      <c r="DZ27" s="21">
        <v>0</v>
      </c>
      <c r="EA27" s="21">
        <v>1172.4000000000001</v>
      </c>
      <c r="EB27" s="21">
        <v>0</v>
      </c>
      <c r="EC27" s="21">
        <f t="shared" si="44"/>
        <v>0</v>
      </c>
      <c r="ED27" s="21">
        <v>167.5</v>
      </c>
      <c r="EE27" s="21">
        <v>0</v>
      </c>
      <c r="EF27" s="21">
        <f t="shared" si="45"/>
        <v>0</v>
      </c>
      <c r="EG27" s="21">
        <v>0</v>
      </c>
      <c r="EH27" s="21">
        <v>0</v>
      </c>
      <c r="EI27" s="21">
        <v>0</v>
      </c>
      <c r="EJ27" s="21">
        <v>0</v>
      </c>
      <c r="EK27" s="21">
        <v>0</v>
      </c>
      <c r="EL27" s="21">
        <v>0</v>
      </c>
      <c r="EM27" s="21">
        <v>26282.400000000001</v>
      </c>
      <c r="EN27" s="21">
        <v>0</v>
      </c>
      <c r="EO27" s="21">
        <f t="shared" si="46"/>
        <v>0</v>
      </c>
      <c r="EP27" s="21">
        <v>1085.4000000000001</v>
      </c>
      <c r="EQ27" s="21">
        <v>0</v>
      </c>
      <c r="ER27" s="21">
        <f t="shared" ref="ER27:ER33" si="47">SUM(EQ27/EP27*100)</f>
        <v>0</v>
      </c>
      <c r="ES27" s="21">
        <v>0</v>
      </c>
      <c r="ET27" s="21">
        <v>0</v>
      </c>
      <c r="EU27" s="21">
        <v>0</v>
      </c>
      <c r="EV27" s="21">
        <v>0</v>
      </c>
      <c r="EW27" s="21">
        <v>0</v>
      </c>
      <c r="EX27" s="21">
        <v>0</v>
      </c>
      <c r="EY27" s="21">
        <v>0</v>
      </c>
      <c r="EZ27" s="21">
        <v>0</v>
      </c>
      <c r="FA27" s="21">
        <v>0</v>
      </c>
      <c r="FB27" s="21">
        <v>0</v>
      </c>
      <c r="FC27" s="21">
        <v>0</v>
      </c>
      <c r="FD27" s="21">
        <v>0</v>
      </c>
      <c r="FE27" s="21">
        <v>0</v>
      </c>
      <c r="FF27" s="21">
        <v>0</v>
      </c>
      <c r="FG27" s="21">
        <v>0</v>
      </c>
      <c r="FH27" s="21">
        <v>0</v>
      </c>
      <c r="FI27" s="21">
        <v>0</v>
      </c>
      <c r="FJ27" s="21">
        <v>0</v>
      </c>
      <c r="FK27" s="21">
        <v>10677.4</v>
      </c>
      <c r="FL27" s="21">
        <v>0</v>
      </c>
      <c r="FM27" s="21">
        <f>SUM(FL27/FK27*100)</f>
        <v>0</v>
      </c>
      <c r="FN27" s="21">
        <v>0</v>
      </c>
      <c r="FO27" s="21">
        <v>0</v>
      </c>
      <c r="FP27" s="21">
        <v>0</v>
      </c>
      <c r="FQ27" s="21">
        <v>0</v>
      </c>
      <c r="FR27" s="21">
        <v>0</v>
      </c>
      <c r="FS27" s="21">
        <v>0</v>
      </c>
      <c r="FT27" s="19">
        <f t="shared" si="17"/>
        <v>566605.30000000005</v>
      </c>
      <c r="FU27" s="19">
        <f t="shared" si="18"/>
        <v>0</v>
      </c>
      <c r="FV27" s="19">
        <f t="shared" si="19"/>
        <v>0</v>
      </c>
      <c r="FW27" s="21">
        <v>0</v>
      </c>
      <c r="FX27" s="21">
        <v>0</v>
      </c>
      <c r="FY27" s="21">
        <v>0</v>
      </c>
      <c r="FZ27" s="21">
        <v>0</v>
      </c>
      <c r="GA27" s="21">
        <v>0</v>
      </c>
      <c r="GB27" s="21"/>
      <c r="GC27" s="21">
        <v>2839.3</v>
      </c>
      <c r="GD27" s="21">
        <v>280.2</v>
      </c>
      <c r="GE27" s="21">
        <f t="shared" si="22"/>
        <v>9.8686295918007954</v>
      </c>
      <c r="GF27" s="21">
        <v>3.4</v>
      </c>
      <c r="GG27" s="21">
        <v>0</v>
      </c>
      <c r="GH27" s="21">
        <f t="shared" si="23"/>
        <v>0</v>
      </c>
      <c r="GI27" s="21">
        <v>844.5</v>
      </c>
      <c r="GJ27" s="21">
        <v>210.9</v>
      </c>
      <c r="GK27" s="21">
        <f t="shared" si="24"/>
        <v>24.97335701598579</v>
      </c>
      <c r="GL27" s="21">
        <v>3822.7</v>
      </c>
      <c r="GM27" s="21">
        <v>0</v>
      </c>
      <c r="GN27" s="21">
        <f t="shared" si="25"/>
        <v>0</v>
      </c>
      <c r="GO27" s="21">
        <v>3649</v>
      </c>
      <c r="GP27" s="21">
        <v>0</v>
      </c>
      <c r="GQ27" s="21">
        <f t="shared" si="42"/>
        <v>0</v>
      </c>
      <c r="GR27" s="21">
        <v>147.9</v>
      </c>
      <c r="GS27" s="21">
        <v>139.6</v>
      </c>
      <c r="GT27" s="21">
        <f t="shared" si="26"/>
        <v>94.388100067613252</v>
      </c>
      <c r="GU27" s="21">
        <v>122910.6</v>
      </c>
      <c r="GV27" s="21">
        <v>30260.3</v>
      </c>
      <c r="GW27" s="21">
        <f t="shared" si="27"/>
        <v>24.619764283959235</v>
      </c>
      <c r="GX27" s="21">
        <v>163252.79999999999</v>
      </c>
      <c r="GY27" s="21">
        <v>39223.699999999997</v>
      </c>
      <c r="GZ27" s="21">
        <f t="shared" si="28"/>
        <v>24.02635666892084</v>
      </c>
      <c r="HA27" s="21">
        <v>2898.2</v>
      </c>
      <c r="HB27" s="21">
        <v>656.8</v>
      </c>
      <c r="HC27" s="21">
        <f t="shared" si="29"/>
        <v>22.66234214339935</v>
      </c>
      <c r="HD27" s="21">
        <v>0.7</v>
      </c>
      <c r="HE27" s="21">
        <v>0.2</v>
      </c>
      <c r="HF27" s="21">
        <f t="shared" si="30"/>
        <v>28.571428571428577</v>
      </c>
      <c r="HG27" s="21">
        <v>590.6</v>
      </c>
      <c r="HH27" s="21">
        <v>145.9</v>
      </c>
      <c r="HI27" s="21">
        <f t="shared" si="31"/>
        <v>24.703691161530646</v>
      </c>
      <c r="HJ27" s="21">
        <v>0</v>
      </c>
      <c r="HK27" s="21">
        <v>0</v>
      </c>
      <c r="HL27" s="21"/>
      <c r="HM27" s="21">
        <v>0</v>
      </c>
      <c r="HN27" s="21">
        <v>0</v>
      </c>
      <c r="HO27" s="21">
        <v>0</v>
      </c>
      <c r="HP27" s="21">
        <v>79</v>
      </c>
      <c r="HQ27" s="21">
        <v>18.2</v>
      </c>
      <c r="HR27" s="21">
        <f t="shared" si="33"/>
        <v>23.037974683544302</v>
      </c>
      <c r="HS27" s="21">
        <v>41.1</v>
      </c>
      <c r="HT27" s="21">
        <v>0</v>
      </c>
      <c r="HU27" s="21">
        <f t="shared" si="34"/>
        <v>0</v>
      </c>
      <c r="HV27" s="21">
        <v>0</v>
      </c>
      <c r="HW27" s="21">
        <v>0</v>
      </c>
      <c r="HX27" s="21">
        <v>0</v>
      </c>
      <c r="HY27" s="21">
        <v>0</v>
      </c>
      <c r="HZ27" s="21">
        <v>0</v>
      </c>
      <c r="IA27" s="21">
        <v>0</v>
      </c>
      <c r="IB27" s="21">
        <v>0</v>
      </c>
      <c r="IC27" s="21">
        <v>0</v>
      </c>
      <c r="ID27" s="21">
        <v>0</v>
      </c>
      <c r="IE27" s="19">
        <f t="shared" si="36"/>
        <v>301079.79999999993</v>
      </c>
      <c r="IF27" s="19">
        <f t="shared" si="37"/>
        <v>70935.799999999988</v>
      </c>
      <c r="IG27" s="19">
        <f t="shared" si="38"/>
        <v>23.560464700720541</v>
      </c>
      <c r="IH27" s="21">
        <v>0</v>
      </c>
      <c r="II27" s="21">
        <v>0</v>
      </c>
      <c r="IJ27" s="21">
        <v>0</v>
      </c>
      <c r="IK27" s="21">
        <v>113.7</v>
      </c>
      <c r="IL27" s="21">
        <v>12.6</v>
      </c>
      <c r="IM27" s="21">
        <f t="shared" si="39"/>
        <v>11.081794195250659</v>
      </c>
      <c r="IN27" s="21">
        <v>0</v>
      </c>
      <c r="IO27" s="21">
        <v>0</v>
      </c>
      <c r="IP27" s="21">
        <v>0</v>
      </c>
      <c r="IQ27" s="21">
        <v>0</v>
      </c>
      <c r="IR27" s="21">
        <v>0</v>
      </c>
      <c r="IS27" s="21">
        <v>0</v>
      </c>
      <c r="IT27" s="19">
        <f>SUM(IH27+IK27+IN27+IQ27)</f>
        <v>113.7</v>
      </c>
      <c r="IU27" s="19">
        <f t="shared" si="3"/>
        <v>12.6</v>
      </c>
      <c r="IV27" s="19">
        <f t="shared" si="40"/>
        <v>11.081794195250659</v>
      </c>
      <c r="IW27" s="20">
        <f t="shared" si="4"/>
        <v>871625.1</v>
      </c>
      <c r="IX27" s="20">
        <f t="shared" si="5"/>
        <v>71905.099999999991</v>
      </c>
      <c r="IY27" s="20">
        <f t="shared" si="41"/>
        <v>8.2495444429032609</v>
      </c>
    </row>
    <row r="28" spans="1:259" s="23" customFormat="1" ht="23.25" customHeight="1">
      <c r="A28" s="18" t="s">
        <v>28</v>
      </c>
      <c r="B28" s="21">
        <v>49277.3</v>
      </c>
      <c r="C28" s="21">
        <v>12319.2</v>
      </c>
      <c r="D28" s="21">
        <f t="shared" si="6"/>
        <v>24.999746333504476</v>
      </c>
      <c r="E28" s="21">
        <v>0</v>
      </c>
      <c r="F28" s="21">
        <v>0</v>
      </c>
      <c r="G28" s="21">
        <v>0</v>
      </c>
      <c r="H28" s="19">
        <f t="shared" si="0"/>
        <v>49277.3</v>
      </c>
      <c r="I28" s="19">
        <f t="shared" si="1"/>
        <v>12319.2</v>
      </c>
      <c r="J28" s="19">
        <f t="shared" si="8"/>
        <v>24.999746333504476</v>
      </c>
      <c r="K28" s="21">
        <v>50798.1</v>
      </c>
      <c r="L28" s="21">
        <v>0</v>
      </c>
      <c r="M28" s="21">
        <f t="shared" si="9"/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10340.6</v>
      </c>
      <c r="AD28" s="21">
        <v>0</v>
      </c>
      <c r="AE28" s="21">
        <f t="shared" si="13"/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20000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1">
        <v>0</v>
      </c>
      <c r="DD28" s="21">
        <v>0</v>
      </c>
      <c r="DE28" s="21">
        <v>0</v>
      </c>
      <c r="DF28" s="21">
        <v>0</v>
      </c>
      <c r="DG28" s="21">
        <v>0</v>
      </c>
      <c r="DH28" s="21">
        <v>0</v>
      </c>
      <c r="DI28" s="21">
        <v>0</v>
      </c>
      <c r="DJ28" s="21">
        <v>0</v>
      </c>
      <c r="DK28" s="21">
        <v>0</v>
      </c>
      <c r="DL28" s="21">
        <v>0</v>
      </c>
      <c r="DM28" s="21">
        <v>0</v>
      </c>
      <c r="DN28" s="21">
        <v>0</v>
      </c>
      <c r="DO28" s="21">
        <v>51</v>
      </c>
      <c r="DP28" s="21">
        <v>0</v>
      </c>
      <c r="DQ28" s="21">
        <v>0</v>
      </c>
      <c r="DR28" s="21">
        <v>0</v>
      </c>
      <c r="DS28" s="21">
        <v>0</v>
      </c>
      <c r="DT28" s="21">
        <v>0</v>
      </c>
      <c r="DU28" s="21">
        <v>0</v>
      </c>
      <c r="DV28" s="21">
        <v>0</v>
      </c>
      <c r="DW28" s="21">
        <v>0</v>
      </c>
      <c r="DX28" s="21">
        <v>0</v>
      </c>
      <c r="DY28" s="21">
        <v>0</v>
      </c>
      <c r="DZ28" s="21">
        <v>0</v>
      </c>
      <c r="EA28" s="21">
        <v>1172.4000000000001</v>
      </c>
      <c r="EB28" s="21">
        <v>0</v>
      </c>
      <c r="EC28" s="21">
        <f t="shared" si="44"/>
        <v>0</v>
      </c>
      <c r="ED28" s="21">
        <v>168</v>
      </c>
      <c r="EE28" s="21">
        <v>0</v>
      </c>
      <c r="EF28" s="21">
        <f t="shared" si="45"/>
        <v>0</v>
      </c>
      <c r="EG28" s="21">
        <v>0</v>
      </c>
      <c r="EH28" s="21">
        <v>0</v>
      </c>
      <c r="EI28" s="21">
        <v>0</v>
      </c>
      <c r="EJ28" s="21">
        <v>0</v>
      </c>
      <c r="EK28" s="21">
        <v>0</v>
      </c>
      <c r="EL28" s="21">
        <v>0</v>
      </c>
      <c r="EM28" s="21">
        <v>41694.400000000001</v>
      </c>
      <c r="EN28" s="21">
        <v>0</v>
      </c>
      <c r="EO28" s="21">
        <f t="shared" si="46"/>
        <v>0</v>
      </c>
      <c r="EP28" s="21">
        <v>3010.4</v>
      </c>
      <c r="EQ28" s="21">
        <v>0</v>
      </c>
      <c r="ER28" s="21">
        <f t="shared" si="47"/>
        <v>0</v>
      </c>
      <c r="ES28" s="21">
        <v>0</v>
      </c>
      <c r="ET28" s="21">
        <v>0</v>
      </c>
      <c r="EU28" s="21">
        <v>0</v>
      </c>
      <c r="EV28" s="21">
        <v>0</v>
      </c>
      <c r="EW28" s="21">
        <v>0</v>
      </c>
      <c r="EX28" s="21">
        <v>0</v>
      </c>
      <c r="EY28" s="21">
        <v>0</v>
      </c>
      <c r="EZ28" s="21">
        <v>0</v>
      </c>
      <c r="FA28" s="21">
        <v>0</v>
      </c>
      <c r="FB28" s="21">
        <v>0</v>
      </c>
      <c r="FC28" s="21">
        <v>0</v>
      </c>
      <c r="FD28" s="21">
        <v>0</v>
      </c>
      <c r="FE28" s="21">
        <v>0</v>
      </c>
      <c r="FF28" s="21">
        <v>0</v>
      </c>
      <c r="FG28" s="21">
        <v>0</v>
      </c>
      <c r="FH28" s="21">
        <v>0</v>
      </c>
      <c r="FI28" s="21">
        <v>0</v>
      </c>
      <c r="FJ28" s="21">
        <v>0</v>
      </c>
      <c r="FK28" s="21">
        <v>0</v>
      </c>
      <c r="FL28" s="21">
        <v>0</v>
      </c>
      <c r="FM28" s="21">
        <v>0</v>
      </c>
      <c r="FN28" s="21">
        <v>0</v>
      </c>
      <c r="FO28" s="21">
        <v>0</v>
      </c>
      <c r="FP28" s="21">
        <v>0</v>
      </c>
      <c r="FQ28" s="21">
        <v>0</v>
      </c>
      <c r="FR28" s="21">
        <v>0</v>
      </c>
      <c r="FS28" s="21">
        <v>0</v>
      </c>
      <c r="FT28" s="19">
        <f t="shared" si="17"/>
        <v>127234.9</v>
      </c>
      <c r="FU28" s="19">
        <f t="shared" si="18"/>
        <v>0</v>
      </c>
      <c r="FV28" s="19">
        <f t="shared" si="19"/>
        <v>0</v>
      </c>
      <c r="FW28" s="21">
        <v>0</v>
      </c>
      <c r="FX28" s="21">
        <v>0</v>
      </c>
      <c r="FY28" s="21">
        <v>0</v>
      </c>
      <c r="FZ28" s="21">
        <v>0</v>
      </c>
      <c r="GA28" s="21">
        <v>0</v>
      </c>
      <c r="GB28" s="21"/>
      <c r="GC28" s="21">
        <v>6429.7</v>
      </c>
      <c r="GD28" s="21">
        <v>737</v>
      </c>
      <c r="GE28" s="21">
        <f t="shared" si="22"/>
        <v>11.462432150800193</v>
      </c>
      <c r="GF28" s="21">
        <v>8.6</v>
      </c>
      <c r="GG28" s="21">
        <v>0</v>
      </c>
      <c r="GH28" s="21">
        <f t="shared" si="23"/>
        <v>0</v>
      </c>
      <c r="GI28" s="21">
        <v>2090.6</v>
      </c>
      <c r="GJ28" s="21">
        <v>457.1</v>
      </c>
      <c r="GK28" s="21">
        <f t="shared" si="24"/>
        <v>21.864536496699515</v>
      </c>
      <c r="GL28" s="21">
        <v>14596.4</v>
      </c>
      <c r="GM28" s="21">
        <v>0</v>
      </c>
      <c r="GN28" s="21">
        <f t="shared" si="25"/>
        <v>0</v>
      </c>
      <c r="GO28" s="21">
        <v>3695</v>
      </c>
      <c r="GP28" s="21">
        <v>0</v>
      </c>
      <c r="GQ28" s="21">
        <f t="shared" si="42"/>
        <v>0</v>
      </c>
      <c r="GR28" s="21">
        <v>322.7</v>
      </c>
      <c r="GS28" s="21">
        <v>281.7</v>
      </c>
      <c r="GT28" s="21">
        <f t="shared" si="26"/>
        <v>87.294700960644562</v>
      </c>
      <c r="GU28" s="21">
        <v>403110.5</v>
      </c>
      <c r="GV28" s="21">
        <v>99025.2</v>
      </c>
      <c r="GW28" s="21">
        <f t="shared" si="27"/>
        <v>24.565274285834775</v>
      </c>
      <c r="GX28" s="21">
        <v>397647.1</v>
      </c>
      <c r="GY28" s="21">
        <v>96727.4</v>
      </c>
      <c r="GZ28" s="21">
        <f t="shared" si="28"/>
        <v>24.324935350968232</v>
      </c>
      <c r="HA28" s="21">
        <v>3308.1</v>
      </c>
      <c r="HB28" s="21">
        <v>776.4</v>
      </c>
      <c r="HC28" s="21">
        <f t="shared" si="29"/>
        <v>23.469665366826881</v>
      </c>
      <c r="HD28" s="21">
        <v>15.7</v>
      </c>
      <c r="HE28" s="21">
        <v>0</v>
      </c>
      <c r="HF28" s="21">
        <f t="shared" si="30"/>
        <v>0</v>
      </c>
      <c r="HG28" s="21">
        <v>885.9</v>
      </c>
      <c r="HH28" s="21">
        <v>184.7</v>
      </c>
      <c r="HI28" s="21">
        <f t="shared" si="31"/>
        <v>20.848854272491252</v>
      </c>
      <c r="HJ28" s="21">
        <v>0</v>
      </c>
      <c r="HK28" s="21">
        <v>0</v>
      </c>
      <c r="HL28" s="21"/>
      <c r="HM28" s="21">
        <v>0</v>
      </c>
      <c r="HN28" s="21">
        <v>0</v>
      </c>
      <c r="HO28" s="21">
        <v>0</v>
      </c>
      <c r="HP28" s="21">
        <v>131.80000000000001</v>
      </c>
      <c r="HQ28" s="21">
        <v>6.5</v>
      </c>
      <c r="HR28" s="21">
        <f t="shared" si="33"/>
        <v>4.9317147192716231</v>
      </c>
      <c r="HS28" s="21">
        <v>71.099999999999994</v>
      </c>
      <c r="HT28" s="21">
        <v>0</v>
      </c>
      <c r="HU28" s="21">
        <f t="shared" si="34"/>
        <v>0</v>
      </c>
      <c r="HV28" s="21">
        <v>900</v>
      </c>
      <c r="HW28" s="21">
        <v>0</v>
      </c>
      <c r="HX28" s="21">
        <f t="shared" si="43"/>
        <v>0</v>
      </c>
      <c r="HY28" s="21">
        <v>0</v>
      </c>
      <c r="HZ28" s="21">
        <v>0</v>
      </c>
      <c r="IA28" s="21">
        <v>0</v>
      </c>
      <c r="IB28" s="21">
        <v>808.8</v>
      </c>
      <c r="IC28" s="21">
        <v>0</v>
      </c>
      <c r="ID28" s="21">
        <f t="shared" ref="ID28:ID33" si="48">SUM(IC28/IB28*100)</f>
        <v>0</v>
      </c>
      <c r="IE28" s="19">
        <f t="shared" si="36"/>
        <v>834022</v>
      </c>
      <c r="IF28" s="19">
        <f t="shared" si="37"/>
        <v>198196</v>
      </c>
      <c r="IG28" s="19">
        <f t="shared" si="38"/>
        <v>23.76388152830501</v>
      </c>
      <c r="IH28" s="21">
        <v>0</v>
      </c>
      <c r="II28" s="21">
        <v>0</v>
      </c>
      <c r="IJ28" s="21">
        <v>0</v>
      </c>
      <c r="IK28" s="21">
        <v>251.5</v>
      </c>
      <c r="IL28" s="21">
        <v>23</v>
      </c>
      <c r="IM28" s="21">
        <f t="shared" si="39"/>
        <v>9.1451292246520879</v>
      </c>
      <c r="IN28" s="21">
        <v>0</v>
      </c>
      <c r="IO28" s="21">
        <v>0</v>
      </c>
      <c r="IP28" s="21">
        <v>0</v>
      </c>
      <c r="IQ28" s="21">
        <v>0</v>
      </c>
      <c r="IR28" s="21">
        <v>0</v>
      </c>
      <c r="IS28" s="21">
        <v>0</v>
      </c>
      <c r="IT28" s="19">
        <f>SUM(IH28+IK28+IN28+IQ28)</f>
        <v>251.5</v>
      </c>
      <c r="IU28" s="19">
        <f t="shared" si="3"/>
        <v>23</v>
      </c>
      <c r="IV28" s="19">
        <f t="shared" si="40"/>
        <v>9.1451292246520879</v>
      </c>
      <c r="IW28" s="20">
        <f t="shared" si="4"/>
        <v>1010785.7</v>
      </c>
      <c r="IX28" s="20">
        <f t="shared" si="5"/>
        <v>210538.2</v>
      </c>
      <c r="IY28" s="20">
        <f t="shared" si="41"/>
        <v>20.829162897733912</v>
      </c>
    </row>
    <row r="29" spans="1:259" s="23" customFormat="1" ht="23.25" customHeight="1">
      <c r="A29" s="18" t="s">
        <v>29</v>
      </c>
      <c r="B29" s="21">
        <v>6168.5</v>
      </c>
      <c r="C29" s="21">
        <v>1542</v>
      </c>
      <c r="D29" s="21">
        <f t="shared" si="6"/>
        <v>24.997973575423522</v>
      </c>
      <c r="E29" s="21">
        <v>0</v>
      </c>
      <c r="F29" s="21">
        <v>0</v>
      </c>
      <c r="G29" s="21">
        <v>0</v>
      </c>
      <c r="H29" s="19">
        <f t="shared" si="0"/>
        <v>6168.5</v>
      </c>
      <c r="I29" s="19">
        <f t="shared" si="1"/>
        <v>1542</v>
      </c>
      <c r="J29" s="19">
        <f t="shared" si="8"/>
        <v>24.997973575423522</v>
      </c>
      <c r="K29" s="21">
        <v>14209.3</v>
      </c>
      <c r="L29" s="21">
        <v>0</v>
      </c>
      <c r="M29" s="21">
        <f t="shared" si="9"/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3852.9</v>
      </c>
      <c r="AD29" s="21">
        <v>0</v>
      </c>
      <c r="AE29" s="21">
        <f t="shared" si="13"/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20000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0</v>
      </c>
      <c r="CO29" s="21">
        <v>0</v>
      </c>
      <c r="CP29" s="21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21">
        <v>0</v>
      </c>
      <c r="DH29" s="21">
        <v>0</v>
      </c>
      <c r="DI29" s="21">
        <v>0</v>
      </c>
      <c r="DJ29" s="21">
        <v>0</v>
      </c>
      <c r="DK29" s="21">
        <v>0</v>
      </c>
      <c r="DL29" s="21">
        <v>0</v>
      </c>
      <c r="DM29" s="21">
        <v>0</v>
      </c>
      <c r="DN29" s="21">
        <v>0</v>
      </c>
      <c r="DO29" s="21">
        <v>12.1</v>
      </c>
      <c r="DP29" s="21">
        <v>0</v>
      </c>
      <c r="DQ29" s="21">
        <v>0</v>
      </c>
      <c r="DR29" s="21">
        <v>0</v>
      </c>
      <c r="DS29" s="21">
        <v>0</v>
      </c>
      <c r="DT29" s="21">
        <v>0</v>
      </c>
      <c r="DU29" s="21">
        <v>0</v>
      </c>
      <c r="DV29" s="21">
        <v>0</v>
      </c>
      <c r="DW29" s="21">
        <v>0</v>
      </c>
      <c r="DX29" s="21">
        <v>0</v>
      </c>
      <c r="DY29" s="21">
        <v>0</v>
      </c>
      <c r="DZ29" s="21">
        <v>0</v>
      </c>
      <c r="EA29" s="21">
        <v>1172.4000000000001</v>
      </c>
      <c r="EB29" s="21">
        <v>0</v>
      </c>
      <c r="EC29" s="21">
        <f t="shared" si="44"/>
        <v>0</v>
      </c>
      <c r="ED29" s="21">
        <v>168</v>
      </c>
      <c r="EE29" s="21">
        <v>0</v>
      </c>
      <c r="EF29" s="21">
        <f t="shared" si="45"/>
        <v>0</v>
      </c>
      <c r="EG29" s="21">
        <v>0</v>
      </c>
      <c r="EH29" s="21">
        <v>0</v>
      </c>
      <c r="EI29" s="21">
        <v>0</v>
      </c>
      <c r="EJ29" s="21">
        <v>0</v>
      </c>
      <c r="EK29" s="21">
        <v>0</v>
      </c>
      <c r="EL29" s="21">
        <v>0</v>
      </c>
      <c r="EM29" s="21">
        <v>19507</v>
      </c>
      <c r="EN29" s="21">
        <v>0</v>
      </c>
      <c r="EO29" s="21">
        <f t="shared" si="46"/>
        <v>0</v>
      </c>
      <c r="EP29" s="21">
        <v>705.8</v>
      </c>
      <c r="EQ29" s="21">
        <v>0</v>
      </c>
      <c r="ER29" s="21">
        <f t="shared" si="47"/>
        <v>0</v>
      </c>
      <c r="ES29" s="21">
        <v>61312.5</v>
      </c>
      <c r="ET29" s="21">
        <v>0</v>
      </c>
      <c r="EU29" s="21">
        <f>SUM(ET29/ES29*100)</f>
        <v>0</v>
      </c>
      <c r="EV29" s="21">
        <v>0</v>
      </c>
      <c r="EW29" s="21">
        <v>0</v>
      </c>
      <c r="EX29" s="21">
        <v>0</v>
      </c>
      <c r="EY29" s="21">
        <v>0</v>
      </c>
      <c r="EZ29" s="21">
        <v>0</v>
      </c>
      <c r="FA29" s="21">
        <v>0</v>
      </c>
      <c r="FB29" s="21">
        <v>0</v>
      </c>
      <c r="FC29" s="21">
        <v>0</v>
      </c>
      <c r="FD29" s="21">
        <v>0</v>
      </c>
      <c r="FE29" s="21">
        <v>0</v>
      </c>
      <c r="FF29" s="21">
        <v>0</v>
      </c>
      <c r="FG29" s="21">
        <v>0</v>
      </c>
      <c r="FH29" s="21">
        <v>0</v>
      </c>
      <c r="FI29" s="21">
        <v>0</v>
      </c>
      <c r="FJ29" s="21">
        <v>0</v>
      </c>
      <c r="FK29" s="21">
        <v>0</v>
      </c>
      <c r="FL29" s="21">
        <v>0</v>
      </c>
      <c r="FM29" s="21">
        <v>0</v>
      </c>
      <c r="FN29" s="21">
        <v>0</v>
      </c>
      <c r="FO29" s="21">
        <v>0</v>
      </c>
      <c r="FP29" s="21">
        <v>0</v>
      </c>
      <c r="FQ29" s="21">
        <v>0</v>
      </c>
      <c r="FR29" s="21">
        <v>0</v>
      </c>
      <c r="FS29" s="21">
        <v>0</v>
      </c>
      <c r="FT29" s="19">
        <f t="shared" si="17"/>
        <v>120940</v>
      </c>
      <c r="FU29" s="19">
        <f t="shared" si="18"/>
        <v>0</v>
      </c>
      <c r="FV29" s="19">
        <f t="shared" si="19"/>
        <v>0</v>
      </c>
      <c r="FW29" s="21">
        <v>0</v>
      </c>
      <c r="FX29" s="21">
        <v>0</v>
      </c>
      <c r="FY29" s="21">
        <v>0</v>
      </c>
      <c r="FZ29" s="21">
        <v>0</v>
      </c>
      <c r="GA29" s="21">
        <v>0</v>
      </c>
      <c r="GB29" s="21"/>
      <c r="GC29" s="21">
        <v>1223.0999999999999</v>
      </c>
      <c r="GD29" s="21">
        <v>68.599999999999994</v>
      </c>
      <c r="GE29" s="21">
        <f t="shared" si="22"/>
        <v>5.6086992069332018</v>
      </c>
      <c r="GF29" s="21">
        <v>4</v>
      </c>
      <c r="GG29" s="21">
        <v>0</v>
      </c>
      <c r="GH29" s="21">
        <f t="shared" si="23"/>
        <v>0</v>
      </c>
      <c r="GI29" s="21">
        <v>803.1</v>
      </c>
      <c r="GJ29" s="21">
        <v>193.3</v>
      </c>
      <c r="GK29" s="21">
        <f t="shared" si="24"/>
        <v>24.069231727057652</v>
      </c>
      <c r="GL29" s="21">
        <v>5734.1</v>
      </c>
      <c r="GM29" s="21">
        <v>0</v>
      </c>
      <c r="GN29" s="21">
        <f t="shared" si="25"/>
        <v>0</v>
      </c>
      <c r="GO29" s="21">
        <v>4691.6000000000004</v>
      </c>
      <c r="GP29" s="21">
        <v>0</v>
      </c>
      <c r="GQ29" s="21">
        <f t="shared" si="42"/>
        <v>0</v>
      </c>
      <c r="GR29" s="21">
        <v>82.1</v>
      </c>
      <c r="GS29" s="21">
        <v>31.9</v>
      </c>
      <c r="GT29" s="21">
        <f t="shared" si="26"/>
        <v>38.855054811205846</v>
      </c>
      <c r="GU29" s="21">
        <v>84372.4</v>
      </c>
      <c r="GV29" s="21">
        <v>19941.7</v>
      </c>
      <c r="GW29" s="21">
        <f t="shared" si="27"/>
        <v>23.635335725900887</v>
      </c>
      <c r="GX29" s="21">
        <v>92786.4</v>
      </c>
      <c r="GY29" s="21">
        <v>22396.400000000001</v>
      </c>
      <c r="GZ29" s="21">
        <f t="shared" si="28"/>
        <v>24.137589129441388</v>
      </c>
      <c r="HA29" s="21">
        <v>1628.7</v>
      </c>
      <c r="HB29" s="21">
        <v>404.2</v>
      </c>
      <c r="HC29" s="21">
        <f t="shared" si="29"/>
        <v>24.817338982010188</v>
      </c>
      <c r="HD29" s="21">
        <v>0.4</v>
      </c>
      <c r="HE29" s="21">
        <v>0</v>
      </c>
      <c r="HF29" s="21">
        <f t="shared" si="30"/>
        <v>0</v>
      </c>
      <c r="HG29" s="21">
        <v>590.6</v>
      </c>
      <c r="HH29" s="21">
        <v>147.6</v>
      </c>
      <c r="HI29" s="21">
        <f t="shared" si="31"/>
        <v>24.991534033186589</v>
      </c>
      <c r="HJ29" s="21">
        <v>0</v>
      </c>
      <c r="HK29" s="21">
        <v>0</v>
      </c>
      <c r="HL29" s="21"/>
      <c r="HM29" s="21">
        <v>0</v>
      </c>
      <c r="HN29" s="21">
        <v>0</v>
      </c>
      <c r="HO29" s="21">
        <v>0</v>
      </c>
      <c r="HP29" s="21">
        <v>79</v>
      </c>
      <c r="HQ29" s="21">
        <v>10.199999999999999</v>
      </c>
      <c r="HR29" s="21">
        <f t="shared" si="33"/>
        <v>12.911392405063291</v>
      </c>
      <c r="HS29" s="21">
        <v>8.4</v>
      </c>
      <c r="HT29" s="21">
        <v>0</v>
      </c>
      <c r="HU29" s="21">
        <f t="shared" si="34"/>
        <v>0</v>
      </c>
      <c r="HV29" s="21">
        <v>900</v>
      </c>
      <c r="HW29" s="21">
        <v>0</v>
      </c>
      <c r="HX29" s="21">
        <f t="shared" si="43"/>
        <v>0</v>
      </c>
      <c r="HY29" s="21">
        <v>0</v>
      </c>
      <c r="HZ29" s="21">
        <v>0</v>
      </c>
      <c r="IA29" s="21">
        <v>0</v>
      </c>
      <c r="IB29" s="21">
        <v>0</v>
      </c>
      <c r="IC29" s="21">
        <v>0</v>
      </c>
      <c r="ID29" s="21">
        <v>0</v>
      </c>
      <c r="IE29" s="19">
        <f t="shared" si="36"/>
        <v>192903.9</v>
      </c>
      <c r="IF29" s="19">
        <f t="shared" si="37"/>
        <v>43193.899999999994</v>
      </c>
      <c r="IG29" s="19">
        <f t="shared" si="38"/>
        <v>22.391408364475783</v>
      </c>
      <c r="IH29" s="21">
        <v>0</v>
      </c>
      <c r="II29" s="21">
        <v>0</v>
      </c>
      <c r="IJ29" s="21">
        <v>0</v>
      </c>
      <c r="IK29" s="21">
        <v>63.3</v>
      </c>
      <c r="IL29" s="21">
        <v>0</v>
      </c>
      <c r="IM29" s="21">
        <f t="shared" si="39"/>
        <v>0</v>
      </c>
      <c r="IN29" s="21">
        <v>0</v>
      </c>
      <c r="IO29" s="21">
        <v>0</v>
      </c>
      <c r="IP29" s="21">
        <v>0</v>
      </c>
      <c r="IQ29" s="21">
        <v>0</v>
      </c>
      <c r="IR29" s="21">
        <v>0</v>
      </c>
      <c r="IS29" s="21">
        <v>0</v>
      </c>
      <c r="IT29" s="19">
        <f>SUM(IH29+IK29+IN29+IQ29)</f>
        <v>63.3</v>
      </c>
      <c r="IU29" s="19">
        <f t="shared" si="3"/>
        <v>0</v>
      </c>
      <c r="IV29" s="19">
        <f t="shared" si="40"/>
        <v>0</v>
      </c>
      <c r="IW29" s="20">
        <f t="shared" si="4"/>
        <v>320075.7</v>
      </c>
      <c r="IX29" s="20">
        <f t="shared" si="5"/>
        <v>44735.899999999994</v>
      </c>
      <c r="IY29" s="20">
        <f t="shared" si="41"/>
        <v>13.976662395801991</v>
      </c>
    </row>
    <row r="30" spans="1:259" s="23" customFormat="1" ht="23.25" customHeight="1">
      <c r="A30" s="18" t="s">
        <v>30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19">
        <f t="shared" si="0"/>
        <v>0</v>
      </c>
      <c r="I30" s="19">
        <f t="shared" si="1"/>
        <v>0</v>
      </c>
      <c r="J30" s="19"/>
      <c r="K30" s="21">
        <v>49767.4</v>
      </c>
      <c r="L30" s="21">
        <v>0</v>
      </c>
      <c r="M30" s="21">
        <f t="shared" si="9"/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24476.2</v>
      </c>
      <c r="AD30" s="21">
        <v>0</v>
      </c>
      <c r="AE30" s="21">
        <f t="shared" si="13"/>
        <v>0</v>
      </c>
      <c r="AF30" s="21">
        <v>0</v>
      </c>
      <c r="AG30" s="21">
        <v>0</v>
      </c>
      <c r="AH30" s="21">
        <v>0</v>
      </c>
      <c r="AI30" s="21">
        <v>340000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8500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3109.7</v>
      </c>
      <c r="BH30" s="21">
        <v>3109.7</v>
      </c>
      <c r="BI30" s="21">
        <v>0</v>
      </c>
      <c r="BJ30" s="21">
        <v>17195.8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67987.5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5000</v>
      </c>
      <c r="CU30" s="21">
        <v>0</v>
      </c>
      <c r="CV30" s="21">
        <v>0</v>
      </c>
      <c r="CW30" s="21">
        <v>148634.20000000001</v>
      </c>
      <c r="CX30" s="21">
        <v>0</v>
      </c>
      <c r="CY30" s="21">
        <v>0</v>
      </c>
      <c r="CZ30" s="21">
        <v>218414.8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21">
        <v>0</v>
      </c>
      <c r="DH30" s="21">
        <v>0</v>
      </c>
      <c r="DI30" s="21">
        <v>0</v>
      </c>
      <c r="DJ30" s="21">
        <v>0</v>
      </c>
      <c r="DK30" s="21">
        <v>0</v>
      </c>
      <c r="DL30" s="21">
        <v>0</v>
      </c>
      <c r="DM30" s="21">
        <v>0</v>
      </c>
      <c r="DN30" s="21">
        <v>0</v>
      </c>
      <c r="DO30" s="21">
        <v>199.3</v>
      </c>
      <c r="DP30" s="21">
        <v>0</v>
      </c>
      <c r="DQ30" s="21">
        <v>0</v>
      </c>
      <c r="DR30" s="21">
        <v>0</v>
      </c>
      <c r="DS30" s="21">
        <v>0</v>
      </c>
      <c r="DT30" s="21">
        <v>0</v>
      </c>
      <c r="DU30" s="21">
        <v>0</v>
      </c>
      <c r="DV30" s="21">
        <v>0</v>
      </c>
      <c r="DW30" s="21">
        <v>0</v>
      </c>
      <c r="DX30" s="21">
        <v>0</v>
      </c>
      <c r="DY30" s="21">
        <v>0</v>
      </c>
      <c r="DZ30" s="21">
        <v>0</v>
      </c>
      <c r="EA30" s="21">
        <v>2345</v>
      </c>
      <c r="EB30" s="21">
        <v>0</v>
      </c>
      <c r="EC30" s="21">
        <f t="shared" si="44"/>
        <v>0</v>
      </c>
      <c r="ED30" s="21">
        <v>336</v>
      </c>
      <c r="EE30" s="21">
        <v>0</v>
      </c>
      <c r="EF30" s="21">
        <f t="shared" si="45"/>
        <v>0</v>
      </c>
      <c r="EG30" s="21">
        <v>7489.1</v>
      </c>
      <c r="EH30" s="21">
        <v>0</v>
      </c>
      <c r="EI30" s="21">
        <f>SUM(EH30/EG30*100)</f>
        <v>0</v>
      </c>
      <c r="EJ30" s="21">
        <v>0</v>
      </c>
      <c r="EK30" s="21">
        <v>0</v>
      </c>
      <c r="EL30" s="21">
        <v>0</v>
      </c>
      <c r="EM30" s="21">
        <v>150025.60000000001</v>
      </c>
      <c r="EN30" s="21">
        <v>0</v>
      </c>
      <c r="EO30" s="21">
        <f t="shared" si="46"/>
        <v>0</v>
      </c>
      <c r="EP30" s="21">
        <v>0</v>
      </c>
      <c r="EQ30" s="21">
        <v>0</v>
      </c>
      <c r="ER30" s="21">
        <v>0</v>
      </c>
      <c r="ES30" s="21">
        <v>471171</v>
      </c>
      <c r="ET30" s="21">
        <v>0</v>
      </c>
      <c r="EU30" s="21">
        <f>SUM(ET30/ES30*100)</f>
        <v>0</v>
      </c>
      <c r="EV30" s="21">
        <v>0</v>
      </c>
      <c r="EW30" s="21">
        <v>0</v>
      </c>
      <c r="EX30" s="21">
        <v>0</v>
      </c>
      <c r="EY30" s="21">
        <v>122520</v>
      </c>
      <c r="EZ30" s="21">
        <v>0</v>
      </c>
      <c r="FA30" s="21">
        <f>SUM(EZ30/EY30*100)</f>
        <v>0</v>
      </c>
      <c r="FB30" s="21">
        <v>0</v>
      </c>
      <c r="FC30" s="21">
        <v>0</v>
      </c>
      <c r="FD30" s="21">
        <v>0</v>
      </c>
      <c r="FE30" s="21">
        <v>0</v>
      </c>
      <c r="FF30" s="21">
        <v>0</v>
      </c>
      <c r="FG30" s="21">
        <v>0</v>
      </c>
      <c r="FH30" s="21">
        <v>0</v>
      </c>
      <c r="FI30" s="21">
        <v>0</v>
      </c>
      <c r="FJ30" s="21">
        <v>0</v>
      </c>
      <c r="FK30" s="21">
        <v>0</v>
      </c>
      <c r="FL30" s="21">
        <v>0</v>
      </c>
      <c r="FM30" s="21">
        <v>0</v>
      </c>
      <c r="FN30" s="21">
        <v>99605.2</v>
      </c>
      <c r="FO30" s="21">
        <v>0</v>
      </c>
      <c r="FP30" s="21">
        <f>SUM(FO30/FN30*100)</f>
        <v>0</v>
      </c>
      <c r="FQ30" s="21">
        <v>0</v>
      </c>
      <c r="FR30" s="21">
        <v>0</v>
      </c>
      <c r="FS30" s="21">
        <v>0</v>
      </c>
      <c r="FT30" s="19">
        <f t="shared" si="17"/>
        <v>1736776.8</v>
      </c>
      <c r="FU30" s="19">
        <f t="shared" si="18"/>
        <v>3109.7</v>
      </c>
      <c r="FV30" s="19">
        <f t="shared" si="19"/>
        <v>0.17905006561580047</v>
      </c>
      <c r="FW30" s="21">
        <v>847.7</v>
      </c>
      <c r="FX30" s="21">
        <v>285.89999999999998</v>
      </c>
      <c r="FY30" s="21">
        <f t="shared" si="20"/>
        <v>33.726554205497223</v>
      </c>
      <c r="FZ30" s="21">
        <v>201.2</v>
      </c>
      <c r="GA30" s="21">
        <v>27.4</v>
      </c>
      <c r="GB30" s="21">
        <f t="shared" si="21"/>
        <v>13.618290258449303</v>
      </c>
      <c r="GC30" s="21">
        <v>16095.5</v>
      </c>
      <c r="GD30" s="21">
        <v>1459.6</v>
      </c>
      <c r="GE30" s="21">
        <f t="shared" si="22"/>
        <v>9.0683731477742224</v>
      </c>
      <c r="GF30" s="21">
        <v>61.2</v>
      </c>
      <c r="GG30" s="21">
        <v>0</v>
      </c>
      <c r="GH30" s="21">
        <f t="shared" si="23"/>
        <v>0</v>
      </c>
      <c r="GI30" s="21">
        <v>8398.7000000000007</v>
      </c>
      <c r="GJ30" s="21">
        <v>1620.4</v>
      </c>
      <c r="GK30" s="21">
        <f t="shared" si="24"/>
        <v>19.293462083417669</v>
      </c>
      <c r="GL30" s="21">
        <v>35925</v>
      </c>
      <c r="GM30" s="21">
        <v>0</v>
      </c>
      <c r="GN30" s="21">
        <f t="shared" si="25"/>
        <v>0</v>
      </c>
      <c r="GO30" s="21">
        <v>0</v>
      </c>
      <c r="GP30" s="21">
        <v>0</v>
      </c>
      <c r="GQ30" s="21">
        <v>0</v>
      </c>
      <c r="GR30" s="21">
        <v>1187.4000000000001</v>
      </c>
      <c r="GS30" s="21">
        <v>398.9</v>
      </c>
      <c r="GT30" s="21">
        <f t="shared" si="26"/>
        <v>33.594407950143164</v>
      </c>
      <c r="GU30" s="21">
        <v>1544708.5</v>
      </c>
      <c r="GV30" s="21">
        <v>351460.3</v>
      </c>
      <c r="GW30" s="21">
        <f t="shared" si="27"/>
        <v>22.752532273888569</v>
      </c>
      <c r="GX30" s="21">
        <v>1449788.7</v>
      </c>
      <c r="GY30" s="21">
        <v>357620.5</v>
      </c>
      <c r="GZ30" s="21">
        <f t="shared" si="28"/>
        <v>24.66707734720239</v>
      </c>
      <c r="HA30" s="21">
        <v>10802.1</v>
      </c>
      <c r="HB30" s="21">
        <v>1780</v>
      </c>
      <c r="HC30" s="21">
        <f t="shared" si="29"/>
        <v>16.478277371992483</v>
      </c>
      <c r="HD30" s="21">
        <v>194.7</v>
      </c>
      <c r="HE30" s="21">
        <v>10.8</v>
      </c>
      <c r="HF30" s="21">
        <f t="shared" si="30"/>
        <v>5.546995377503853</v>
      </c>
      <c r="HG30" s="21">
        <v>3423.7</v>
      </c>
      <c r="HH30" s="21">
        <v>588.29999999999995</v>
      </c>
      <c r="HI30" s="21">
        <f t="shared" si="31"/>
        <v>17.183164412769809</v>
      </c>
      <c r="HJ30" s="21">
        <v>0</v>
      </c>
      <c r="HK30" s="21">
        <v>0</v>
      </c>
      <c r="HL30" s="21"/>
      <c r="HM30" s="21">
        <v>0</v>
      </c>
      <c r="HN30" s="21">
        <v>0</v>
      </c>
      <c r="HO30" s="21">
        <v>0</v>
      </c>
      <c r="HP30" s="21">
        <v>298.5</v>
      </c>
      <c r="HQ30" s="21">
        <v>62.3</v>
      </c>
      <c r="HR30" s="21">
        <f t="shared" si="33"/>
        <v>20.871021775544389</v>
      </c>
      <c r="HS30" s="21">
        <v>141.80000000000001</v>
      </c>
      <c r="HT30" s="21">
        <v>0</v>
      </c>
      <c r="HU30" s="21">
        <f t="shared" si="34"/>
        <v>0</v>
      </c>
      <c r="HV30" s="21">
        <v>6000</v>
      </c>
      <c r="HW30" s="21">
        <v>0</v>
      </c>
      <c r="HX30" s="21">
        <f t="shared" si="43"/>
        <v>0</v>
      </c>
      <c r="HY30" s="21">
        <v>0</v>
      </c>
      <c r="HZ30" s="21">
        <v>0</v>
      </c>
      <c r="IA30" s="21">
        <v>0</v>
      </c>
      <c r="IB30" s="21">
        <v>5658.8</v>
      </c>
      <c r="IC30" s="21">
        <v>0</v>
      </c>
      <c r="ID30" s="21">
        <f t="shared" si="48"/>
        <v>0</v>
      </c>
      <c r="IE30" s="19">
        <f t="shared" si="36"/>
        <v>3083733.5</v>
      </c>
      <c r="IF30" s="19">
        <f t="shared" si="37"/>
        <v>715314.40000000014</v>
      </c>
      <c r="IG30" s="19">
        <f t="shared" si="38"/>
        <v>23.196375432572243</v>
      </c>
      <c r="IH30" s="21">
        <v>0</v>
      </c>
      <c r="II30" s="21">
        <v>0</v>
      </c>
      <c r="IJ30" s="21">
        <v>0</v>
      </c>
      <c r="IK30" s="21">
        <v>3526.3</v>
      </c>
      <c r="IL30" s="21">
        <v>478.7</v>
      </c>
      <c r="IM30" s="21">
        <f t="shared" si="39"/>
        <v>13.575135411054079</v>
      </c>
      <c r="IN30" s="21">
        <v>0</v>
      </c>
      <c r="IO30" s="21">
        <v>0</v>
      </c>
      <c r="IP30" s="21">
        <v>0</v>
      </c>
      <c r="IQ30" s="21">
        <v>0</v>
      </c>
      <c r="IR30" s="21">
        <v>0</v>
      </c>
      <c r="IS30" s="21">
        <v>0</v>
      </c>
      <c r="IT30" s="19">
        <f>SUM(IH30+IK30+IN30+IQ30)</f>
        <v>3526.3</v>
      </c>
      <c r="IU30" s="19">
        <f t="shared" si="3"/>
        <v>478.7</v>
      </c>
      <c r="IV30" s="19">
        <f t="shared" si="40"/>
        <v>13.575135411054079</v>
      </c>
      <c r="IW30" s="20">
        <f t="shared" si="4"/>
        <v>4824036.5999999996</v>
      </c>
      <c r="IX30" s="20">
        <f t="shared" si="5"/>
        <v>718902.8</v>
      </c>
      <c r="IY30" s="20">
        <f t="shared" si="41"/>
        <v>14.902515457697815</v>
      </c>
    </row>
    <row r="31" spans="1:259" s="23" customFormat="1" ht="23.25" customHeight="1">
      <c r="A31" s="24" t="s">
        <v>4</v>
      </c>
      <c r="B31" s="19">
        <f>SUM(B5:B30)</f>
        <v>159129.4</v>
      </c>
      <c r="C31" s="19">
        <f t="shared" ref="C31:CQ31" si="49">SUM(C5:C30)</f>
        <v>39782.400000000001</v>
      </c>
      <c r="D31" s="19">
        <f t="shared" si="6"/>
        <v>25.00003142096935</v>
      </c>
      <c r="E31" s="19">
        <f t="shared" si="49"/>
        <v>441633.99999999994</v>
      </c>
      <c r="F31" s="19">
        <f t="shared" si="49"/>
        <v>110408.7</v>
      </c>
      <c r="G31" s="19">
        <f t="shared" si="7"/>
        <v>25.000045286368355</v>
      </c>
      <c r="H31" s="19">
        <f t="shared" si="49"/>
        <v>600763.40000000014</v>
      </c>
      <c r="I31" s="19">
        <f t="shared" si="49"/>
        <v>150191.1</v>
      </c>
      <c r="J31" s="19">
        <f t="shared" si="8"/>
        <v>25.000041613720136</v>
      </c>
      <c r="K31" s="19">
        <f t="shared" si="49"/>
        <v>253057.00000000003</v>
      </c>
      <c r="L31" s="19">
        <f t="shared" si="49"/>
        <v>0</v>
      </c>
      <c r="M31" s="19">
        <f t="shared" si="9"/>
        <v>0</v>
      </c>
      <c r="N31" s="19">
        <f t="shared" si="49"/>
        <v>83715.7</v>
      </c>
      <c r="O31" s="19">
        <f t="shared" si="49"/>
        <v>0</v>
      </c>
      <c r="P31" s="19">
        <f t="shared" si="10"/>
        <v>0</v>
      </c>
      <c r="Q31" s="19">
        <f t="shared" si="49"/>
        <v>2200</v>
      </c>
      <c r="R31" s="19">
        <f t="shared" si="49"/>
        <v>0</v>
      </c>
      <c r="S31" s="19">
        <f>SUM(R31/Q31)*100</f>
        <v>0</v>
      </c>
      <c r="T31" s="19">
        <f t="shared" si="49"/>
        <v>500000</v>
      </c>
      <c r="U31" s="19">
        <f t="shared" si="49"/>
        <v>50304.4</v>
      </c>
      <c r="V31" s="19">
        <f t="shared" si="11"/>
        <v>10.060879999999999</v>
      </c>
      <c r="W31" s="19">
        <f t="shared" si="49"/>
        <v>57000.000000000015</v>
      </c>
      <c r="X31" s="19">
        <f t="shared" si="49"/>
        <v>8255.8999999999978</v>
      </c>
      <c r="Y31" s="19">
        <f t="shared" si="12"/>
        <v>14.48403508771929</v>
      </c>
      <c r="Z31" s="19">
        <f t="shared" si="49"/>
        <v>0</v>
      </c>
      <c r="AA31" s="19">
        <f t="shared" si="49"/>
        <v>0</v>
      </c>
      <c r="AB31" s="19">
        <v>0</v>
      </c>
      <c r="AC31" s="19">
        <f t="shared" si="49"/>
        <v>72473.100000000006</v>
      </c>
      <c r="AD31" s="19">
        <f t="shared" si="49"/>
        <v>0</v>
      </c>
      <c r="AE31" s="19">
        <v>0</v>
      </c>
      <c r="AF31" s="19">
        <f t="shared" si="49"/>
        <v>0</v>
      </c>
      <c r="AG31" s="19">
        <f t="shared" si="49"/>
        <v>0</v>
      </c>
      <c r="AH31" s="19">
        <v>0</v>
      </c>
      <c r="AI31" s="19">
        <f t="shared" si="49"/>
        <v>340000</v>
      </c>
      <c r="AJ31" s="19">
        <f t="shared" si="49"/>
        <v>0</v>
      </c>
      <c r="AK31" s="19">
        <v>0</v>
      </c>
      <c r="AL31" s="19">
        <f t="shared" si="49"/>
        <v>0</v>
      </c>
      <c r="AM31" s="19">
        <f t="shared" si="49"/>
        <v>0</v>
      </c>
      <c r="AN31" s="19">
        <v>0</v>
      </c>
      <c r="AO31" s="19">
        <f t="shared" si="49"/>
        <v>0</v>
      </c>
      <c r="AP31" s="19">
        <f t="shared" si="49"/>
        <v>0</v>
      </c>
      <c r="AQ31" s="19">
        <v>0</v>
      </c>
      <c r="AR31" s="19">
        <f t="shared" si="49"/>
        <v>9676.6</v>
      </c>
      <c r="AS31" s="19">
        <f t="shared" si="49"/>
        <v>0</v>
      </c>
      <c r="AT31" s="19">
        <v>0</v>
      </c>
      <c r="AU31" s="19">
        <f t="shared" si="49"/>
        <v>138500</v>
      </c>
      <c r="AV31" s="19">
        <f t="shared" si="49"/>
        <v>0</v>
      </c>
      <c r="AW31" s="19">
        <v>0</v>
      </c>
      <c r="AX31" s="19">
        <f t="shared" si="49"/>
        <v>162000</v>
      </c>
      <c r="AY31" s="19">
        <f t="shared" si="49"/>
        <v>0</v>
      </c>
      <c r="AZ31" s="19">
        <v>0</v>
      </c>
      <c r="BA31" s="19">
        <f t="shared" si="49"/>
        <v>169354.6</v>
      </c>
      <c r="BB31" s="19">
        <f t="shared" si="49"/>
        <v>0</v>
      </c>
      <c r="BC31" s="19">
        <f>SUM(BB31/BA31*100)</f>
        <v>0</v>
      </c>
      <c r="BD31" s="19">
        <f t="shared" si="49"/>
        <v>177000</v>
      </c>
      <c r="BE31" s="19">
        <f t="shared" si="49"/>
        <v>0</v>
      </c>
      <c r="BF31" s="19">
        <f>SUM(BE31/BD31*100)</f>
        <v>0</v>
      </c>
      <c r="BG31" s="19">
        <f t="shared" si="49"/>
        <v>3109.7</v>
      </c>
      <c r="BH31" s="19">
        <f t="shared" si="49"/>
        <v>3109.7</v>
      </c>
      <c r="BI31" s="19">
        <v>0</v>
      </c>
      <c r="BJ31" s="19">
        <f t="shared" si="49"/>
        <v>17195.8</v>
      </c>
      <c r="BK31" s="19">
        <f t="shared" si="49"/>
        <v>0</v>
      </c>
      <c r="BL31" s="19">
        <v>0</v>
      </c>
      <c r="BM31" s="19">
        <f t="shared" si="49"/>
        <v>17245</v>
      </c>
      <c r="BN31" s="19">
        <f t="shared" si="49"/>
        <v>0</v>
      </c>
      <c r="BO31" s="19">
        <v>0</v>
      </c>
      <c r="BP31" s="19">
        <f t="shared" si="49"/>
        <v>14090.6</v>
      </c>
      <c r="BQ31" s="19">
        <f t="shared" si="49"/>
        <v>0</v>
      </c>
      <c r="BR31" s="19">
        <v>0</v>
      </c>
      <c r="BS31" s="19">
        <f t="shared" si="49"/>
        <v>14302.2</v>
      </c>
      <c r="BT31" s="19">
        <f t="shared" si="49"/>
        <v>0</v>
      </c>
      <c r="BU31" s="19">
        <v>0</v>
      </c>
      <c r="BV31" s="19">
        <f t="shared" si="49"/>
        <v>14554.8</v>
      </c>
      <c r="BW31" s="19">
        <f t="shared" si="49"/>
        <v>0</v>
      </c>
      <c r="BX31" s="19">
        <v>0</v>
      </c>
      <c r="BY31" s="19">
        <f t="shared" si="49"/>
        <v>5838.4</v>
      </c>
      <c r="BZ31" s="19">
        <f t="shared" si="49"/>
        <v>0</v>
      </c>
      <c r="CA31" s="19">
        <v>0</v>
      </c>
      <c r="CB31" s="19">
        <f t="shared" si="49"/>
        <v>6033.5</v>
      </c>
      <c r="CC31" s="19">
        <f t="shared" si="49"/>
        <v>0</v>
      </c>
      <c r="CD31" s="19">
        <v>0</v>
      </c>
      <c r="CE31" s="19">
        <f t="shared" si="49"/>
        <v>8500</v>
      </c>
      <c r="CF31" s="19">
        <f t="shared" si="49"/>
        <v>0</v>
      </c>
      <c r="CG31" s="19">
        <v>0</v>
      </c>
      <c r="CH31" s="19">
        <f t="shared" si="49"/>
        <v>10000</v>
      </c>
      <c r="CI31" s="19">
        <f t="shared" si="49"/>
        <v>0</v>
      </c>
      <c r="CJ31" s="19">
        <v>0</v>
      </c>
      <c r="CK31" s="19">
        <f t="shared" si="49"/>
        <v>67987.5</v>
      </c>
      <c r="CL31" s="19">
        <f t="shared" si="49"/>
        <v>0</v>
      </c>
      <c r="CM31" s="19">
        <v>0</v>
      </c>
      <c r="CN31" s="19">
        <f t="shared" si="49"/>
        <v>57575.1</v>
      </c>
      <c r="CO31" s="19">
        <f t="shared" si="49"/>
        <v>0</v>
      </c>
      <c r="CP31" s="19">
        <v>0</v>
      </c>
      <c r="CQ31" s="19">
        <f t="shared" si="49"/>
        <v>543685</v>
      </c>
      <c r="CR31" s="19">
        <f t="shared" ref="CR31:GF31" si="50">SUM(CR5:CR30)</f>
        <v>0</v>
      </c>
      <c r="CS31" s="19">
        <v>0</v>
      </c>
      <c r="CT31" s="19">
        <f t="shared" si="50"/>
        <v>5000</v>
      </c>
      <c r="CU31" s="19">
        <f t="shared" si="50"/>
        <v>0</v>
      </c>
      <c r="CV31" s="19">
        <v>0</v>
      </c>
      <c r="CW31" s="19">
        <f t="shared" si="50"/>
        <v>148634.20000000001</v>
      </c>
      <c r="CX31" s="19">
        <f t="shared" si="50"/>
        <v>0</v>
      </c>
      <c r="CY31" s="19">
        <v>0</v>
      </c>
      <c r="CZ31" s="19">
        <f t="shared" si="50"/>
        <v>218414.8</v>
      </c>
      <c r="DA31" s="19">
        <f t="shared" si="50"/>
        <v>0</v>
      </c>
      <c r="DB31" s="19">
        <v>0</v>
      </c>
      <c r="DC31" s="19">
        <f t="shared" si="50"/>
        <v>9424.2000000000007</v>
      </c>
      <c r="DD31" s="19">
        <f t="shared" si="50"/>
        <v>0</v>
      </c>
      <c r="DE31" s="19">
        <v>0</v>
      </c>
      <c r="DF31" s="19">
        <f t="shared" si="50"/>
        <v>0</v>
      </c>
      <c r="DG31" s="19">
        <f t="shared" si="50"/>
        <v>0</v>
      </c>
      <c r="DH31" s="19">
        <v>0</v>
      </c>
      <c r="DI31" s="19">
        <f t="shared" si="50"/>
        <v>96997.999999999971</v>
      </c>
      <c r="DJ31" s="19">
        <f t="shared" si="50"/>
        <v>0</v>
      </c>
      <c r="DK31" s="19">
        <v>0</v>
      </c>
      <c r="DL31" s="19">
        <f t="shared" si="50"/>
        <v>1783.1</v>
      </c>
      <c r="DM31" s="19">
        <f t="shared" si="50"/>
        <v>0</v>
      </c>
      <c r="DN31" s="19">
        <v>0</v>
      </c>
      <c r="DO31" s="19">
        <f t="shared" si="50"/>
        <v>501.40000000000003</v>
      </c>
      <c r="DP31" s="19">
        <f t="shared" si="50"/>
        <v>0</v>
      </c>
      <c r="DQ31" s="19">
        <v>0</v>
      </c>
      <c r="DR31" s="19">
        <f t="shared" si="50"/>
        <v>8833.4</v>
      </c>
      <c r="DS31" s="19">
        <f t="shared" si="50"/>
        <v>0</v>
      </c>
      <c r="DT31" s="19">
        <v>0</v>
      </c>
      <c r="DU31" s="19">
        <f t="shared" si="50"/>
        <v>1638.9</v>
      </c>
      <c r="DV31" s="19">
        <f t="shared" si="50"/>
        <v>0</v>
      </c>
      <c r="DW31" s="19">
        <f>SUM(DV31/DU31*100)</f>
        <v>0</v>
      </c>
      <c r="DX31" s="19">
        <f t="shared" si="50"/>
        <v>36703.199999999997</v>
      </c>
      <c r="DY31" s="19">
        <f t="shared" si="50"/>
        <v>0</v>
      </c>
      <c r="DZ31" s="19">
        <f>SUM(DY31/DX31*100)</f>
        <v>0</v>
      </c>
      <c r="EA31" s="19">
        <f t="shared" si="50"/>
        <v>9378.1999999999989</v>
      </c>
      <c r="EB31" s="19">
        <f t="shared" si="50"/>
        <v>0</v>
      </c>
      <c r="EC31" s="19">
        <f t="shared" si="44"/>
        <v>0</v>
      </c>
      <c r="ED31" s="19">
        <f t="shared" si="50"/>
        <v>1343.5</v>
      </c>
      <c r="EE31" s="19">
        <f t="shared" si="50"/>
        <v>0</v>
      </c>
      <c r="EF31" s="19">
        <f t="shared" si="45"/>
        <v>0</v>
      </c>
      <c r="EG31" s="19">
        <f t="shared" si="50"/>
        <v>7489.1</v>
      </c>
      <c r="EH31" s="19">
        <f t="shared" si="50"/>
        <v>0</v>
      </c>
      <c r="EI31" s="19">
        <f>SUM(EH31/EG31*100)</f>
        <v>0</v>
      </c>
      <c r="EJ31" s="19">
        <f t="shared" si="50"/>
        <v>19443.700000000004</v>
      </c>
      <c r="EK31" s="19">
        <f t="shared" si="50"/>
        <v>0</v>
      </c>
      <c r="EL31" s="19">
        <f t="shared" si="15"/>
        <v>0</v>
      </c>
      <c r="EM31" s="19">
        <f t="shared" si="50"/>
        <v>280022.90000000002</v>
      </c>
      <c r="EN31" s="19">
        <f t="shared" si="50"/>
        <v>0</v>
      </c>
      <c r="EO31" s="19">
        <f t="shared" si="46"/>
        <v>0</v>
      </c>
      <c r="EP31" s="19">
        <f t="shared" si="50"/>
        <v>5643.3</v>
      </c>
      <c r="EQ31" s="19">
        <f t="shared" si="50"/>
        <v>0</v>
      </c>
      <c r="ER31" s="19">
        <f t="shared" si="47"/>
        <v>0</v>
      </c>
      <c r="ES31" s="19">
        <f>SUM(ES5:ES30)</f>
        <v>568297.1</v>
      </c>
      <c r="ET31" s="19">
        <f t="shared" si="50"/>
        <v>0</v>
      </c>
      <c r="EU31" s="19">
        <f>SUM(ET31/ES31*100)</f>
        <v>0</v>
      </c>
      <c r="EV31" s="19">
        <f t="shared" si="50"/>
        <v>0</v>
      </c>
      <c r="EW31" s="19">
        <f t="shared" si="50"/>
        <v>0</v>
      </c>
      <c r="EX31" s="19">
        <v>0</v>
      </c>
      <c r="EY31" s="19">
        <f t="shared" si="50"/>
        <v>122520</v>
      </c>
      <c r="EZ31" s="19">
        <f t="shared" si="50"/>
        <v>0</v>
      </c>
      <c r="FA31" s="19">
        <f>SUM(EZ31/EY31*100)</f>
        <v>0</v>
      </c>
      <c r="FB31" s="19">
        <f t="shared" si="50"/>
        <v>593.20000000000005</v>
      </c>
      <c r="FC31" s="19">
        <f t="shared" si="50"/>
        <v>0</v>
      </c>
      <c r="FD31" s="19">
        <f>SUM(FC31/FB31*100)</f>
        <v>0</v>
      </c>
      <c r="FE31" s="19">
        <f t="shared" si="50"/>
        <v>108.7</v>
      </c>
      <c r="FF31" s="19">
        <f t="shared" si="50"/>
        <v>0</v>
      </c>
      <c r="FG31" s="19">
        <f>SUM(FF31/FE31*100)</f>
        <v>0</v>
      </c>
      <c r="FH31" s="19">
        <f t="shared" si="50"/>
        <v>3600</v>
      </c>
      <c r="FI31" s="19">
        <f t="shared" si="50"/>
        <v>0</v>
      </c>
      <c r="FJ31" s="19">
        <f t="shared" si="16"/>
        <v>0</v>
      </c>
      <c r="FK31" s="19">
        <f t="shared" si="50"/>
        <v>10677.4</v>
      </c>
      <c r="FL31" s="19">
        <f t="shared" si="50"/>
        <v>0</v>
      </c>
      <c r="FM31" s="19">
        <f>SUM(FL31/FK31*100)</f>
        <v>0</v>
      </c>
      <c r="FN31" s="19">
        <f t="shared" si="50"/>
        <v>99605.2</v>
      </c>
      <c r="FO31" s="19">
        <f t="shared" si="50"/>
        <v>0</v>
      </c>
      <c r="FP31" s="19">
        <f>SUM(FO31/FN31*100)</f>
        <v>0</v>
      </c>
      <c r="FQ31" s="19">
        <f t="shared" si="50"/>
        <v>0</v>
      </c>
      <c r="FR31" s="19">
        <f t="shared" si="50"/>
        <v>0</v>
      </c>
      <c r="FS31" s="19">
        <v>0</v>
      </c>
      <c r="FT31" s="19">
        <f t="shared" si="17"/>
        <v>4401748.1000000015</v>
      </c>
      <c r="FU31" s="19">
        <f t="shared" si="18"/>
        <v>61670</v>
      </c>
      <c r="FV31" s="19">
        <f t="shared" si="19"/>
        <v>1.4010342845379993</v>
      </c>
      <c r="FW31" s="19">
        <f t="shared" si="50"/>
        <v>104207.8</v>
      </c>
      <c r="FX31" s="19">
        <f t="shared" si="50"/>
        <v>22237.099999999995</v>
      </c>
      <c r="FY31" s="19">
        <f t="shared" si="20"/>
        <v>21.339189580818321</v>
      </c>
      <c r="FZ31" s="19">
        <f t="shared" si="50"/>
        <v>21818.399999999998</v>
      </c>
      <c r="GA31" s="19">
        <f t="shared" si="50"/>
        <v>3527.3</v>
      </c>
      <c r="GB31" s="19">
        <f t="shared" si="21"/>
        <v>16.166630000366666</v>
      </c>
      <c r="GC31" s="19">
        <f t="shared" si="50"/>
        <v>41506.199999999997</v>
      </c>
      <c r="GD31" s="19">
        <f t="shared" si="50"/>
        <v>4435.1000000000004</v>
      </c>
      <c r="GE31" s="19">
        <f t="shared" si="22"/>
        <v>10.685391580053102</v>
      </c>
      <c r="GF31" s="19">
        <f t="shared" si="50"/>
        <v>126</v>
      </c>
      <c r="GG31" s="19">
        <f t="shared" ref="GG31:IX31" si="51">SUM(GG5:GG30)</f>
        <v>0</v>
      </c>
      <c r="GH31" s="19">
        <f t="shared" si="23"/>
        <v>0</v>
      </c>
      <c r="GI31" s="19">
        <f t="shared" si="51"/>
        <v>26291.600000000002</v>
      </c>
      <c r="GJ31" s="19">
        <f t="shared" si="51"/>
        <v>5160.4000000000005</v>
      </c>
      <c r="GK31" s="19">
        <f t="shared" si="24"/>
        <v>19.627561654672977</v>
      </c>
      <c r="GL31" s="19">
        <f t="shared" si="51"/>
        <v>121421.4</v>
      </c>
      <c r="GM31" s="19">
        <f t="shared" si="51"/>
        <v>3714.4</v>
      </c>
      <c r="GN31" s="19">
        <f t="shared" si="25"/>
        <v>3.0590983138062979</v>
      </c>
      <c r="GO31" s="19">
        <f t="shared" si="51"/>
        <v>50000</v>
      </c>
      <c r="GP31" s="19">
        <f t="shared" si="51"/>
        <v>0</v>
      </c>
      <c r="GQ31" s="19">
        <f t="shared" si="42"/>
        <v>0</v>
      </c>
      <c r="GR31" s="19">
        <f t="shared" si="51"/>
        <v>4781.3</v>
      </c>
      <c r="GS31" s="19">
        <f t="shared" si="51"/>
        <v>2224.7000000000003</v>
      </c>
      <c r="GT31" s="19">
        <f t="shared" si="26"/>
        <v>46.529186622884993</v>
      </c>
      <c r="GU31" s="19">
        <f t="shared" si="51"/>
        <v>3039222.5</v>
      </c>
      <c r="GV31" s="19">
        <f t="shared" si="51"/>
        <v>714930.2</v>
      </c>
      <c r="GW31" s="19">
        <f t="shared" si="27"/>
        <v>23.523457068378505</v>
      </c>
      <c r="GX31" s="19">
        <f t="shared" si="51"/>
        <v>5009750.3</v>
      </c>
      <c r="GY31" s="19">
        <f t="shared" si="51"/>
        <v>1199710.5</v>
      </c>
      <c r="GZ31" s="19">
        <f t="shared" si="28"/>
        <v>23.947510916861468</v>
      </c>
      <c r="HA31" s="19">
        <f t="shared" si="51"/>
        <v>41966.8</v>
      </c>
      <c r="HB31" s="19">
        <f t="shared" si="51"/>
        <v>7986.9999999999991</v>
      </c>
      <c r="HC31" s="19">
        <f t="shared" si="29"/>
        <v>19.031710780902998</v>
      </c>
      <c r="HD31" s="19">
        <f t="shared" si="51"/>
        <v>215.79999999999998</v>
      </c>
      <c r="HE31" s="19">
        <f t="shared" si="51"/>
        <v>11</v>
      </c>
      <c r="HF31" s="19">
        <f t="shared" si="30"/>
        <v>5.0973123262279891</v>
      </c>
      <c r="HG31" s="19">
        <f t="shared" si="51"/>
        <v>15405.900000000001</v>
      </c>
      <c r="HH31" s="19">
        <f t="shared" si="51"/>
        <v>2943.2</v>
      </c>
      <c r="HI31" s="19">
        <f t="shared" si="31"/>
        <v>19.104369105342755</v>
      </c>
      <c r="HJ31" s="19">
        <f t="shared" si="51"/>
        <v>401688.09999999992</v>
      </c>
      <c r="HK31" s="19">
        <f t="shared" si="51"/>
        <v>100421.7</v>
      </c>
      <c r="HL31" s="19">
        <f t="shared" si="32"/>
        <v>24.999919091454295</v>
      </c>
      <c r="HM31" s="19">
        <f t="shared" si="51"/>
        <v>1890</v>
      </c>
      <c r="HN31" s="19">
        <f t="shared" si="51"/>
        <v>0</v>
      </c>
      <c r="HO31" s="19">
        <f>SUM(HN31/HM31*100)</f>
        <v>0</v>
      </c>
      <c r="HP31" s="19">
        <f t="shared" si="51"/>
        <v>1880.7999999999995</v>
      </c>
      <c r="HQ31" s="19">
        <f t="shared" si="51"/>
        <v>308.79999999999995</v>
      </c>
      <c r="HR31" s="19">
        <f t="shared" si="33"/>
        <v>16.418545299872399</v>
      </c>
      <c r="HS31" s="19">
        <f t="shared" si="51"/>
        <v>626.09999999999991</v>
      </c>
      <c r="HT31" s="19">
        <f t="shared" si="51"/>
        <v>0</v>
      </c>
      <c r="HU31" s="19">
        <f t="shared" si="34"/>
        <v>0</v>
      </c>
      <c r="HV31" s="19">
        <f t="shared" si="51"/>
        <v>12600</v>
      </c>
      <c r="HW31" s="19">
        <f t="shared" si="51"/>
        <v>300</v>
      </c>
      <c r="HX31" s="19">
        <f t="shared" si="43"/>
        <v>2.3809523809523809</v>
      </c>
      <c r="HY31" s="19">
        <f t="shared" si="51"/>
        <v>26427.4</v>
      </c>
      <c r="HZ31" s="19">
        <f t="shared" si="51"/>
        <v>6607.5999999999995</v>
      </c>
      <c r="IA31" s="19">
        <f t="shared" si="35"/>
        <v>25.002837963628654</v>
      </c>
      <c r="IB31" s="19">
        <f t="shared" si="51"/>
        <v>6467.6</v>
      </c>
      <c r="IC31" s="19">
        <f t="shared" si="51"/>
        <v>0</v>
      </c>
      <c r="ID31" s="19">
        <f t="shared" si="48"/>
        <v>0</v>
      </c>
      <c r="IE31" s="19">
        <f t="shared" si="51"/>
        <v>8928294</v>
      </c>
      <c r="IF31" s="19">
        <f t="shared" si="51"/>
        <v>2074519.0000000002</v>
      </c>
      <c r="IG31" s="19">
        <f t="shared" si="38"/>
        <v>23.235334768321923</v>
      </c>
      <c r="IH31" s="19">
        <f t="shared" si="51"/>
        <v>10000</v>
      </c>
      <c r="II31" s="19">
        <f t="shared" si="51"/>
        <v>0</v>
      </c>
      <c r="IJ31" s="19">
        <f>SUM(II31/IH31*100)</f>
        <v>0</v>
      </c>
      <c r="IK31" s="19">
        <f t="shared" si="51"/>
        <v>4248.2</v>
      </c>
      <c r="IL31" s="19">
        <f t="shared" si="51"/>
        <v>559.29999999999995</v>
      </c>
      <c r="IM31" s="19">
        <f t="shared" si="39"/>
        <v>13.165576008662491</v>
      </c>
      <c r="IN31" s="19">
        <f t="shared" si="51"/>
        <v>0</v>
      </c>
      <c r="IO31" s="19">
        <f t="shared" si="51"/>
        <v>0</v>
      </c>
      <c r="IP31" s="19">
        <v>0</v>
      </c>
      <c r="IQ31" s="19">
        <f t="shared" si="51"/>
        <v>0</v>
      </c>
      <c r="IR31" s="19">
        <f t="shared" si="51"/>
        <v>0</v>
      </c>
      <c r="IS31" s="19">
        <v>0</v>
      </c>
      <c r="IT31" s="19">
        <f t="shared" si="51"/>
        <v>14248.2</v>
      </c>
      <c r="IU31" s="19">
        <f t="shared" si="51"/>
        <v>559.29999999999995</v>
      </c>
      <c r="IV31" s="19">
        <f t="shared" si="40"/>
        <v>3.925408121727656</v>
      </c>
      <c r="IW31" s="19">
        <f t="shared" si="51"/>
        <v>13945053.699999997</v>
      </c>
      <c r="IX31" s="19">
        <f t="shared" si="51"/>
        <v>2286939.3999999994</v>
      </c>
      <c r="IY31" s="20">
        <f t="shared" si="41"/>
        <v>16.399645703766634</v>
      </c>
    </row>
    <row r="32" spans="1:259" s="23" customFormat="1" ht="31.5" customHeight="1">
      <c r="A32" s="25" t="s">
        <v>31</v>
      </c>
      <c r="B32" s="21"/>
      <c r="C32" s="21"/>
      <c r="D32" s="21"/>
      <c r="E32" s="21"/>
      <c r="F32" s="21"/>
      <c r="G32" s="21"/>
      <c r="H32" s="21"/>
      <c r="I32" s="21"/>
      <c r="J32" s="19"/>
      <c r="K32" s="21"/>
      <c r="L32" s="21"/>
      <c r="M32" s="21"/>
      <c r="N32" s="21"/>
      <c r="O32" s="21"/>
      <c r="P32" s="21"/>
      <c r="Q32" s="21"/>
      <c r="R32" s="21"/>
      <c r="S32" s="19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19"/>
      <c r="FE32" s="21"/>
      <c r="FF32" s="21"/>
      <c r="FG32" s="19"/>
      <c r="FH32" s="21"/>
      <c r="FI32" s="21"/>
      <c r="FJ32" s="21"/>
      <c r="FK32" s="21"/>
      <c r="FL32" s="21"/>
      <c r="FM32" s="19"/>
      <c r="FN32" s="21"/>
      <c r="FO32" s="21"/>
      <c r="FP32" s="21"/>
      <c r="FQ32" s="21"/>
      <c r="FR32" s="21"/>
      <c r="FS32" s="21"/>
      <c r="FT32" s="19">
        <v>1676753.1999999997</v>
      </c>
      <c r="FU32" s="21"/>
      <c r="FV32" s="19">
        <f t="shared" si="19"/>
        <v>0</v>
      </c>
      <c r="FW32" s="26"/>
      <c r="FX32" s="26"/>
      <c r="FY32" s="21"/>
      <c r="FZ32" s="26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19"/>
      <c r="HV32" s="21"/>
      <c r="HW32" s="21"/>
      <c r="HX32" s="21"/>
      <c r="HY32" s="21"/>
      <c r="HZ32" s="21"/>
      <c r="IA32" s="21"/>
      <c r="IB32" s="21"/>
      <c r="IC32" s="21"/>
      <c r="ID32" s="19"/>
      <c r="IE32" s="21"/>
      <c r="IF32" s="21"/>
      <c r="IG32" s="19"/>
      <c r="IH32" s="21"/>
      <c r="II32" s="21"/>
      <c r="IJ32" s="19"/>
      <c r="IK32" s="21"/>
      <c r="IL32" s="21"/>
      <c r="IM32" s="19"/>
      <c r="IN32" s="21"/>
      <c r="IO32" s="21"/>
      <c r="IP32" s="21"/>
      <c r="IQ32" s="21"/>
      <c r="IR32" s="21"/>
      <c r="IS32" s="21"/>
      <c r="IT32" s="20">
        <v>60000</v>
      </c>
      <c r="IU32" s="20"/>
      <c r="IV32" s="19">
        <f t="shared" si="40"/>
        <v>0</v>
      </c>
      <c r="IW32" s="20">
        <f>SUM(H32+FT32+IE32+IT32)</f>
        <v>1736753.1999999997</v>
      </c>
      <c r="IX32" s="20"/>
      <c r="IY32" s="20">
        <f t="shared" si="41"/>
        <v>0</v>
      </c>
    </row>
    <row r="33" spans="1:259" s="23" customFormat="1" ht="34.5" customHeight="1">
      <c r="A33" s="27" t="s">
        <v>117</v>
      </c>
      <c r="B33" s="19">
        <f>SUM(B31:B32)</f>
        <v>159129.4</v>
      </c>
      <c r="C33" s="19">
        <f>SUM(C31:C32)</f>
        <v>39782.400000000001</v>
      </c>
      <c r="D33" s="19">
        <f t="shared" si="6"/>
        <v>25.00003142096935</v>
      </c>
      <c r="E33" s="19">
        <f>SUM(E31:E32)</f>
        <v>441633.99999999994</v>
      </c>
      <c r="F33" s="19">
        <f>SUM(F31:F32)</f>
        <v>110408.7</v>
      </c>
      <c r="G33" s="19">
        <f t="shared" si="7"/>
        <v>25.000045286368355</v>
      </c>
      <c r="H33" s="19">
        <f>SUM(B33+E33)</f>
        <v>600763.39999999991</v>
      </c>
      <c r="I33" s="19">
        <f>SUM(C33+F33)</f>
        <v>150191.1</v>
      </c>
      <c r="J33" s="19">
        <f t="shared" si="8"/>
        <v>25.000041613720146</v>
      </c>
      <c r="K33" s="19">
        <f>SUM(K31+K32)</f>
        <v>253057.00000000003</v>
      </c>
      <c r="L33" s="19">
        <f t="shared" ref="L33:CE33" si="52">SUM(L31+L32)</f>
        <v>0</v>
      </c>
      <c r="M33" s="19">
        <f t="shared" si="9"/>
        <v>0</v>
      </c>
      <c r="N33" s="19">
        <f t="shared" si="52"/>
        <v>83715.7</v>
      </c>
      <c r="O33" s="19">
        <f t="shared" si="52"/>
        <v>0</v>
      </c>
      <c r="P33" s="19">
        <f t="shared" si="10"/>
        <v>0</v>
      </c>
      <c r="Q33" s="19">
        <f t="shared" si="52"/>
        <v>2200</v>
      </c>
      <c r="R33" s="19">
        <f t="shared" si="52"/>
        <v>0</v>
      </c>
      <c r="S33" s="19">
        <f>SUM(R33/Q33)*100</f>
        <v>0</v>
      </c>
      <c r="T33" s="19">
        <f t="shared" si="52"/>
        <v>500000</v>
      </c>
      <c r="U33" s="19">
        <f t="shared" si="52"/>
        <v>50304.4</v>
      </c>
      <c r="V33" s="19">
        <f t="shared" si="11"/>
        <v>10.060879999999999</v>
      </c>
      <c r="W33" s="19">
        <f t="shared" si="52"/>
        <v>57000.000000000015</v>
      </c>
      <c r="X33" s="19">
        <f t="shared" si="52"/>
        <v>8255.8999999999978</v>
      </c>
      <c r="Y33" s="19">
        <f t="shared" si="12"/>
        <v>14.48403508771929</v>
      </c>
      <c r="Z33" s="19">
        <f t="shared" si="52"/>
        <v>0</v>
      </c>
      <c r="AA33" s="19"/>
      <c r="AB33" s="19" t="e">
        <f>SUM(AA33/Z33*100)</f>
        <v>#DIV/0!</v>
      </c>
      <c r="AC33" s="19">
        <f t="shared" si="52"/>
        <v>72473.100000000006</v>
      </c>
      <c r="AD33" s="19">
        <f t="shared" si="52"/>
        <v>0</v>
      </c>
      <c r="AE33" s="19">
        <v>0</v>
      </c>
      <c r="AF33" s="19">
        <f t="shared" si="52"/>
        <v>0</v>
      </c>
      <c r="AG33" s="19"/>
      <c r="AH33" s="19">
        <v>0</v>
      </c>
      <c r="AI33" s="19">
        <f t="shared" si="52"/>
        <v>340000</v>
      </c>
      <c r="AJ33" s="19">
        <f t="shared" si="52"/>
        <v>0</v>
      </c>
      <c r="AK33" s="19"/>
      <c r="AL33" s="19">
        <f t="shared" si="52"/>
        <v>0</v>
      </c>
      <c r="AM33" s="19">
        <f t="shared" si="52"/>
        <v>0</v>
      </c>
      <c r="AN33" s="19">
        <v>0</v>
      </c>
      <c r="AO33" s="19">
        <f t="shared" si="52"/>
        <v>0</v>
      </c>
      <c r="AP33" s="19">
        <f t="shared" si="52"/>
        <v>0</v>
      </c>
      <c r="AQ33" s="19">
        <v>0</v>
      </c>
      <c r="AR33" s="19">
        <f t="shared" si="52"/>
        <v>9676.6</v>
      </c>
      <c r="AS33" s="19">
        <f t="shared" si="52"/>
        <v>0</v>
      </c>
      <c r="AT33" s="19">
        <v>0</v>
      </c>
      <c r="AU33" s="19">
        <f t="shared" si="52"/>
        <v>138500</v>
      </c>
      <c r="AV33" s="19">
        <f t="shared" si="52"/>
        <v>0</v>
      </c>
      <c r="AW33" s="19">
        <v>0</v>
      </c>
      <c r="AX33" s="19">
        <f t="shared" si="52"/>
        <v>162000</v>
      </c>
      <c r="AY33" s="19">
        <f t="shared" si="52"/>
        <v>0</v>
      </c>
      <c r="AZ33" s="19">
        <v>0</v>
      </c>
      <c r="BA33" s="19">
        <f t="shared" si="52"/>
        <v>169354.6</v>
      </c>
      <c r="BB33" s="19">
        <f t="shared" si="52"/>
        <v>0</v>
      </c>
      <c r="BC33" s="19">
        <f>SUM(BB33/BA33*100)</f>
        <v>0</v>
      </c>
      <c r="BD33" s="19">
        <f t="shared" si="52"/>
        <v>177000</v>
      </c>
      <c r="BE33" s="19">
        <f t="shared" si="52"/>
        <v>0</v>
      </c>
      <c r="BF33" s="19">
        <f>SUM(BE33/BD33*100)</f>
        <v>0</v>
      </c>
      <c r="BG33" s="19">
        <f t="shared" si="52"/>
        <v>3109.7</v>
      </c>
      <c r="BH33" s="19">
        <f t="shared" si="52"/>
        <v>3109.7</v>
      </c>
      <c r="BI33" s="19">
        <v>0</v>
      </c>
      <c r="BJ33" s="19">
        <f t="shared" si="52"/>
        <v>17195.8</v>
      </c>
      <c r="BK33" s="19">
        <f t="shared" si="52"/>
        <v>0</v>
      </c>
      <c r="BL33" s="19">
        <v>0</v>
      </c>
      <c r="BM33" s="19">
        <f t="shared" si="52"/>
        <v>17245</v>
      </c>
      <c r="BN33" s="19">
        <f t="shared" si="52"/>
        <v>0</v>
      </c>
      <c r="BO33" s="19">
        <v>0</v>
      </c>
      <c r="BP33" s="19">
        <f t="shared" si="52"/>
        <v>14090.6</v>
      </c>
      <c r="BQ33" s="19">
        <f t="shared" si="52"/>
        <v>0</v>
      </c>
      <c r="BR33" s="19">
        <v>0</v>
      </c>
      <c r="BS33" s="19">
        <f t="shared" si="52"/>
        <v>14302.2</v>
      </c>
      <c r="BT33" s="19">
        <f t="shared" si="52"/>
        <v>0</v>
      </c>
      <c r="BU33" s="19">
        <v>0</v>
      </c>
      <c r="BV33" s="19">
        <f t="shared" si="52"/>
        <v>14554.8</v>
      </c>
      <c r="BW33" s="19">
        <f t="shared" si="52"/>
        <v>0</v>
      </c>
      <c r="BX33" s="19">
        <v>0</v>
      </c>
      <c r="BY33" s="19">
        <f t="shared" si="52"/>
        <v>5838.4</v>
      </c>
      <c r="BZ33" s="19">
        <f t="shared" si="52"/>
        <v>0</v>
      </c>
      <c r="CA33" s="19">
        <v>0</v>
      </c>
      <c r="CB33" s="19">
        <f t="shared" si="52"/>
        <v>6033.5</v>
      </c>
      <c r="CC33" s="19">
        <f t="shared" si="52"/>
        <v>0</v>
      </c>
      <c r="CD33" s="19">
        <v>0</v>
      </c>
      <c r="CE33" s="19">
        <f t="shared" si="52"/>
        <v>8500</v>
      </c>
      <c r="CF33" s="19">
        <f t="shared" ref="CF33:EN33" si="53">SUM(CF31+CF32)</f>
        <v>0</v>
      </c>
      <c r="CG33" s="19">
        <v>0</v>
      </c>
      <c r="CH33" s="19">
        <f t="shared" si="53"/>
        <v>10000</v>
      </c>
      <c r="CI33" s="19">
        <f t="shared" si="53"/>
        <v>0</v>
      </c>
      <c r="CJ33" s="19">
        <v>0</v>
      </c>
      <c r="CK33" s="19">
        <f t="shared" si="53"/>
        <v>67987.5</v>
      </c>
      <c r="CL33" s="19">
        <f t="shared" si="53"/>
        <v>0</v>
      </c>
      <c r="CM33" s="19">
        <v>0</v>
      </c>
      <c r="CN33" s="19">
        <f t="shared" si="53"/>
        <v>57575.1</v>
      </c>
      <c r="CO33" s="19">
        <f t="shared" si="53"/>
        <v>0</v>
      </c>
      <c r="CP33" s="19">
        <v>0</v>
      </c>
      <c r="CQ33" s="19">
        <f t="shared" si="53"/>
        <v>543685</v>
      </c>
      <c r="CR33" s="19">
        <f t="shared" si="53"/>
        <v>0</v>
      </c>
      <c r="CS33" s="19">
        <v>0</v>
      </c>
      <c r="CT33" s="19">
        <f t="shared" si="53"/>
        <v>5000</v>
      </c>
      <c r="CU33" s="19">
        <f t="shared" si="53"/>
        <v>0</v>
      </c>
      <c r="CV33" s="19">
        <v>0</v>
      </c>
      <c r="CW33" s="19">
        <f t="shared" si="53"/>
        <v>148634.20000000001</v>
      </c>
      <c r="CX33" s="19">
        <f t="shared" si="53"/>
        <v>0</v>
      </c>
      <c r="CY33" s="19">
        <v>0</v>
      </c>
      <c r="CZ33" s="19">
        <f t="shared" si="53"/>
        <v>218414.8</v>
      </c>
      <c r="DA33" s="19">
        <f t="shared" si="53"/>
        <v>0</v>
      </c>
      <c r="DB33" s="19">
        <v>0</v>
      </c>
      <c r="DC33" s="19">
        <f t="shared" si="53"/>
        <v>9424.2000000000007</v>
      </c>
      <c r="DD33" s="19">
        <f t="shared" si="53"/>
        <v>0</v>
      </c>
      <c r="DE33" s="19">
        <v>0</v>
      </c>
      <c r="DF33" s="19">
        <f t="shared" si="53"/>
        <v>0</v>
      </c>
      <c r="DG33" s="19"/>
      <c r="DH33" s="19">
        <v>0</v>
      </c>
      <c r="DI33" s="19">
        <f t="shared" si="53"/>
        <v>96997.999999999971</v>
      </c>
      <c r="DJ33" s="19">
        <f t="shared" si="53"/>
        <v>0</v>
      </c>
      <c r="DK33" s="19">
        <v>0</v>
      </c>
      <c r="DL33" s="19">
        <f t="shared" si="53"/>
        <v>1783.1</v>
      </c>
      <c r="DM33" s="19">
        <f t="shared" si="53"/>
        <v>0</v>
      </c>
      <c r="DN33" s="19">
        <v>0</v>
      </c>
      <c r="DO33" s="19">
        <f t="shared" si="53"/>
        <v>501.40000000000003</v>
      </c>
      <c r="DP33" s="19">
        <f t="shared" si="53"/>
        <v>0</v>
      </c>
      <c r="DQ33" s="19">
        <v>0</v>
      </c>
      <c r="DR33" s="19">
        <f t="shared" si="53"/>
        <v>8833.4</v>
      </c>
      <c r="DS33" s="19">
        <f t="shared" si="53"/>
        <v>0</v>
      </c>
      <c r="DT33" s="19">
        <v>0</v>
      </c>
      <c r="DU33" s="19">
        <f t="shared" si="53"/>
        <v>1638.9</v>
      </c>
      <c r="DV33" s="19">
        <f t="shared" si="53"/>
        <v>0</v>
      </c>
      <c r="DW33" s="19">
        <f>SUM(DV33/DU33*100)</f>
        <v>0</v>
      </c>
      <c r="DX33" s="19">
        <f t="shared" si="53"/>
        <v>36703.199999999997</v>
      </c>
      <c r="DY33" s="19">
        <f t="shared" si="53"/>
        <v>0</v>
      </c>
      <c r="DZ33" s="19">
        <f>SUM(DY33/DX33*100)</f>
        <v>0</v>
      </c>
      <c r="EA33" s="19">
        <f t="shared" si="53"/>
        <v>9378.1999999999989</v>
      </c>
      <c r="EB33" s="19">
        <f t="shared" si="53"/>
        <v>0</v>
      </c>
      <c r="EC33" s="19">
        <f t="shared" si="44"/>
        <v>0</v>
      </c>
      <c r="ED33" s="19">
        <f t="shared" si="53"/>
        <v>1343.5</v>
      </c>
      <c r="EE33" s="19">
        <f t="shared" si="53"/>
        <v>0</v>
      </c>
      <c r="EF33" s="19">
        <f>SUM(EE33/ED33*100)</f>
        <v>0</v>
      </c>
      <c r="EG33" s="19">
        <f t="shared" si="53"/>
        <v>7489.1</v>
      </c>
      <c r="EH33" s="19">
        <f t="shared" si="53"/>
        <v>0</v>
      </c>
      <c r="EI33" s="19">
        <f>SUM(EH33/EG33*100)</f>
        <v>0</v>
      </c>
      <c r="EJ33" s="19">
        <f t="shared" si="53"/>
        <v>19443.700000000004</v>
      </c>
      <c r="EK33" s="19">
        <f t="shared" si="53"/>
        <v>0</v>
      </c>
      <c r="EL33" s="19">
        <f t="shared" si="15"/>
        <v>0</v>
      </c>
      <c r="EM33" s="19">
        <f t="shared" si="53"/>
        <v>280022.90000000002</v>
      </c>
      <c r="EN33" s="19">
        <f t="shared" si="53"/>
        <v>0</v>
      </c>
      <c r="EO33" s="19">
        <f>SUM(EN33/EM33*100)</f>
        <v>0</v>
      </c>
      <c r="EP33" s="19">
        <f t="shared" ref="EP33:FR33" si="54">SUM(EP31+EP32)</f>
        <v>5643.3</v>
      </c>
      <c r="EQ33" s="19">
        <f t="shared" si="54"/>
        <v>0</v>
      </c>
      <c r="ER33" s="19">
        <f t="shared" si="47"/>
        <v>0</v>
      </c>
      <c r="ES33" s="19">
        <f t="shared" si="54"/>
        <v>568297.1</v>
      </c>
      <c r="ET33" s="19">
        <f t="shared" si="54"/>
        <v>0</v>
      </c>
      <c r="EU33" s="19">
        <f>SUM(ET33/ES33*100)</f>
        <v>0</v>
      </c>
      <c r="EV33" s="19">
        <f t="shared" si="54"/>
        <v>0</v>
      </c>
      <c r="EW33" s="19">
        <f t="shared" si="54"/>
        <v>0</v>
      </c>
      <c r="EX33" s="19" t="e">
        <f>SUM(EW33/EV33*100)</f>
        <v>#DIV/0!</v>
      </c>
      <c r="EY33" s="19">
        <f t="shared" si="54"/>
        <v>122520</v>
      </c>
      <c r="EZ33" s="19">
        <f t="shared" si="54"/>
        <v>0</v>
      </c>
      <c r="FA33" s="19">
        <f>SUM(EZ33/EY33*100)</f>
        <v>0</v>
      </c>
      <c r="FB33" s="19">
        <f t="shared" si="54"/>
        <v>593.20000000000005</v>
      </c>
      <c r="FC33" s="19">
        <f t="shared" si="54"/>
        <v>0</v>
      </c>
      <c r="FD33" s="19">
        <f>SUM(FC33/FB33*100)</f>
        <v>0</v>
      </c>
      <c r="FE33" s="19">
        <f t="shared" si="54"/>
        <v>108.7</v>
      </c>
      <c r="FF33" s="19">
        <f t="shared" si="54"/>
        <v>0</v>
      </c>
      <c r="FG33" s="19">
        <f>SUM(FF33/FE33*100)</f>
        <v>0</v>
      </c>
      <c r="FH33" s="19">
        <f t="shared" si="54"/>
        <v>3600</v>
      </c>
      <c r="FI33" s="19">
        <f t="shared" si="54"/>
        <v>0</v>
      </c>
      <c r="FJ33" s="19">
        <f t="shared" si="16"/>
        <v>0</v>
      </c>
      <c r="FK33" s="19">
        <f t="shared" si="54"/>
        <v>10677.4</v>
      </c>
      <c r="FL33" s="19">
        <f t="shared" si="54"/>
        <v>0</v>
      </c>
      <c r="FM33" s="19">
        <f>SUM(FL33/FK33*100)</f>
        <v>0</v>
      </c>
      <c r="FN33" s="19">
        <f t="shared" si="54"/>
        <v>99605.2</v>
      </c>
      <c r="FO33" s="19">
        <f t="shared" si="54"/>
        <v>0</v>
      </c>
      <c r="FP33" s="19">
        <f>SUM(FO33/FN33*100)</f>
        <v>0</v>
      </c>
      <c r="FQ33" s="19">
        <f t="shared" si="54"/>
        <v>0</v>
      </c>
      <c r="FR33" s="19">
        <f t="shared" si="54"/>
        <v>0</v>
      </c>
      <c r="FS33" s="19">
        <v>0</v>
      </c>
      <c r="FT33" s="19">
        <f>SUM(FT31:FT32)</f>
        <v>6078501.3000000007</v>
      </c>
      <c r="FU33" s="19">
        <f>SUM(FU31:FU32)</f>
        <v>61670</v>
      </c>
      <c r="FV33" s="19">
        <f t="shared" si="19"/>
        <v>1.0145592960554273</v>
      </c>
      <c r="FW33" s="19">
        <f t="shared" ref="FW33:IC33" si="55">SUM(FW31+FW32)</f>
        <v>104207.8</v>
      </c>
      <c r="FX33" s="19">
        <f t="shared" si="55"/>
        <v>22237.099999999995</v>
      </c>
      <c r="FY33" s="19">
        <f t="shared" si="20"/>
        <v>21.339189580818321</v>
      </c>
      <c r="FZ33" s="19">
        <f t="shared" si="55"/>
        <v>21818.399999999998</v>
      </c>
      <c r="GA33" s="19">
        <f t="shared" si="55"/>
        <v>3527.3</v>
      </c>
      <c r="GB33" s="19">
        <f t="shared" si="21"/>
        <v>16.166630000366666</v>
      </c>
      <c r="GC33" s="19">
        <f t="shared" si="55"/>
        <v>41506.199999999997</v>
      </c>
      <c r="GD33" s="19">
        <f t="shared" si="55"/>
        <v>4435.1000000000004</v>
      </c>
      <c r="GE33" s="19">
        <f t="shared" si="22"/>
        <v>10.685391580053102</v>
      </c>
      <c r="GF33" s="19">
        <f t="shared" si="55"/>
        <v>126</v>
      </c>
      <c r="GG33" s="19">
        <f t="shared" si="55"/>
        <v>0</v>
      </c>
      <c r="GH33" s="19">
        <f t="shared" si="23"/>
        <v>0</v>
      </c>
      <c r="GI33" s="19">
        <f t="shared" si="55"/>
        <v>26291.600000000002</v>
      </c>
      <c r="GJ33" s="19">
        <f t="shared" si="55"/>
        <v>5160.4000000000005</v>
      </c>
      <c r="GK33" s="19">
        <f t="shared" si="24"/>
        <v>19.627561654672977</v>
      </c>
      <c r="GL33" s="19">
        <f t="shared" si="55"/>
        <v>121421.4</v>
      </c>
      <c r="GM33" s="19">
        <f t="shared" si="55"/>
        <v>3714.4</v>
      </c>
      <c r="GN33" s="19">
        <f t="shared" si="25"/>
        <v>3.0590983138062979</v>
      </c>
      <c r="GO33" s="19">
        <f t="shared" si="55"/>
        <v>50000</v>
      </c>
      <c r="GP33" s="19">
        <f t="shared" si="55"/>
        <v>0</v>
      </c>
      <c r="GQ33" s="19">
        <f t="shared" si="42"/>
        <v>0</v>
      </c>
      <c r="GR33" s="19">
        <f t="shared" si="55"/>
        <v>4781.3</v>
      </c>
      <c r="GS33" s="19">
        <f t="shared" si="55"/>
        <v>2224.7000000000003</v>
      </c>
      <c r="GT33" s="19">
        <f t="shared" si="26"/>
        <v>46.529186622884993</v>
      </c>
      <c r="GU33" s="19">
        <f t="shared" si="55"/>
        <v>3039222.5</v>
      </c>
      <c r="GV33" s="19">
        <f t="shared" si="55"/>
        <v>714930.2</v>
      </c>
      <c r="GW33" s="19">
        <f t="shared" si="27"/>
        <v>23.523457068378505</v>
      </c>
      <c r="GX33" s="19">
        <f t="shared" si="55"/>
        <v>5009750.3</v>
      </c>
      <c r="GY33" s="19">
        <f t="shared" si="55"/>
        <v>1199710.5</v>
      </c>
      <c r="GZ33" s="19">
        <f t="shared" si="28"/>
        <v>23.947510916861468</v>
      </c>
      <c r="HA33" s="19">
        <f t="shared" si="55"/>
        <v>41966.8</v>
      </c>
      <c r="HB33" s="19">
        <f t="shared" si="55"/>
        <v>7986.9999999999991</v>
      </c>
      <c r="HC33" s="19">
        <f t="shared" si="29"/>
        <v>19.031710780902998</v>
      </c>
      <c r="HD33" s="19">
        <f t="shared" si="55"/>
        <v>215.79999999999998</v>
      </c>
      <c r="HE33" s="19">
        <f t="shared" si="55"/>
        <v>11</v>
      </c>
      <c r="HF33" s="19">
        <f t="shared" si="30"/>
        <v>5.0973123262279891</v>
      </c>
      <c r="HG33" s="19">
        <f t="shared" si="55"/>
        <v>15405.900000000001</v>
      </c>
      <c r="HH33" s="19">
        <f t="shared" si="55"/>
        <v>2943.2</v>
      </c>
      <c r="HI33" s="19">
        <f t="shared" si="31"/>
        <v>19.104369105342755</v>
      </c>
      <c r="HJ33" s="19">
        <f t="shared" si="55"/>
        <v>401688.09999999992</v>
      </c>
      <c r="HK33" s="19">
        <f t="shared" si="55"/>
        <v>100421.7</v>
      </c>
      <c r="HL33" s="19">
        <f t="shared" si="32"/>
        <v>24.999919091454295</v>
      </c>
      <c r="HM33" s="19">
        <f t="shared" si="55"/>
        <v>1890</v>
      </c>
      <c r="HN33" s="19">
        <f t="shared" si="55"/>
        <v>0</v>
      </c>
      <c r="HO33" s="19">
        <f>SUM(HN33/HM33*100)</f>
        <v>0</v>
      </c>
      <c r="HP33" s="19">
        <f t="shared" si="55"/>
        <v>1880.7999999999995</v>
      </c>
      <c r="HQ33" s="19">
        <f t="shared" si="55"/>
        <v>308.79999999999995</v>
      </c>
      <c r="HR33" s="19">
        <f t="shared" si="33"/>
        <v>16.418545299872399</v>
      </c>
      <c r="HS33" s="19">
        <f t="shared" si="55"/>
        <v>626.09999999999991</v>
      </c>
      <c r="HT33" s="19">
        <f t="shared" si="55"/>
        <v>0</v>
      </c>
      <c r="HU33" s="19">
        <f t="shared" si="34"/>
        <v>0</v>
      </c>
      <c r="HV33" s="19">
        <f t="shared" si="55"/>
        <v>12600</v>
      </c>
      <c r="HW33" s="19">
        <f t="shared" si="55"/>
        <v>300</v>
      </c>
      <c r="HX33" s="19">
        <f t="shared" si="43"/>
        <v>2.3809523809523809</v>
      </c>
      <c r="HY33" s="19">
        <f t="shared" si="55"/>
        <v>26427.4</v>
      </c>
      <c r="HZ33" s="19">
        <f t="shared" si="55"/>
        <v>6607.5999999999995</v>
      </c>
      <c r="IA33" s="19">
        <f t="shared" si="35"/>
        <v>25.002837963628654</v>
      </c>
      <c r="IB33" s="19">
        <f t="shared" si="55"/>
        <v>6467.6</v>
      </c>
      <c r="IC33" s="19">
        <f t="shared" si="55"/>
        <v>0</v>
      </c>
      <c r="ID33" s="19">
        <f t="shared" si="48"/>
        <v>0</v>
      </c>
      <c r="IE33" s="19">
        <f>SUM(IE31:IE32)</f>
        <v>8928294</v>
      </c>
      <c r="IF33" s="19">
        <f>SUM(IF31:IF32)</f>
        <v>2074519.0000000002</v>
      </c>
      <c r="IG33" s="19">
        <f t="shared" si="38"/>
        <v>23.235334768321923</v>
      </c>
      <c r="IH33" s="19">
        <f t="shared" ref="IH33:IQ33" si="56">SUM(IH31+IH32)</f>
        <v>10000</v>
      </c>
      <c r="II33" s="19">
        <f t="shared" si="56"/>
        <v>0</v>
      </c>
      <c r="IJ33" s="19">
        <f>SUM(II33/IH33*100)</f>
        <v>0</v>
      </c>
      <c r="IK33" s="19">
        <f t="shared" si="56"/>
        <v>4248.2</v>
      </c>
      <c r="IL33" s="19">
        <f t="shared" si="56"/>
        <v>559.29999999999995</v>
      </c>
      <c r="IM33" s="19">
        <f t="shared" si="39"/>
        <v>13.165576008662491</v>
      </c>
      <c r="IN33" s="19">
        <f t="shared" si="56"/>
        <v>0</v>
      </c>
      <c r="IO33" s="19"/>
      <c r="IP33" s="19">
        <v>0</v>
      </c>
      <c r="IQ33" s="19">
        <f t="shared" si="56"/>
        <v>0</v>
      </c>
      <c r="IR33" s="19"/>
      <c r="IS33" s="19">
        <v>0</v>
      </c>
      <c r="IT33" s="19">
        <f>SUM(IH33+IK33+IN33+IQ33)</f>
        <v>14248.2</v>
      </c>
      <c r="IU33" s="19">
        <f>II33+IL33</f>
        <v>559.29999999999995</v>
      </c>
      <c r="IV33" s="19">
        <f t="shared" si="40"/>
        <v>3.925408121727656</v>
      </c>
      <c r="IW33" s="19">
        <f>SUM(H33+FT33+IE33+IT33)</f>
        <v>15621806.9</v>
      </c>
      <c r="IX33" s="20">
        <f>SUM(I33+FU33+IF33+IU33)</f>
        <v>2286939.4</v>
      </c>
      <c r="IY33" s="20">
        <f t="shared" si="41"/>
        <v>14.639403845146749</v>
      </c>
    </row>
    <row r="34" spans="1:259" ht="15.75">
      <c r="CV34" s="22"/>
    </row>
  </sheetData>
  <mergeCells count="88">
    <mergeCell ref="HP3:HR3"/>
    <mergeCell ref="HS3:HU3"/>
    <mergeCell ref="HV3:HX3"/>
    <mergeCell ref="HY3:IA3"/>
    <mergeCell ref="IB3:ID3"/>
    <mergeCell ref="HA3:HC3"/>
    <mergeCell ref="HD3:HF3"/>
    <mergeCell ref="HG3:HI3"/>
    <mergeCell ref="HJ3:HL3"/>
    <mergeCell ref="HM3:HO3"/>
    <mergeCell ref="GL3:GN3"/>
    <mergeCell ref="GO3:GQ3"/>
    <mergeCell ref="GR3:GT3"/>
    <mergeCell ref="GU3:GW3"/>
    <mergeCell ref="GX3:GZ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U3:AW3"/>
    <mergeCell ref="AX3:AZ3"/>
    <mergeCell ref="BA3:BC3"/>
    <mergeCell ref="AF3:AH3"/>
    <mergeCell ref="AI3:AK3"/>
    <mergeCell ref="AL3:AN3"/>
    <mergeCell ref="AO3:AQ3"/>
    <mergeCell ref="AR3:AT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DF3:DH3"/>
    <mergeCell ref="DI3:DK3"/>
    <mergeCell ref="CQ3:CS3"/>
    <mergeCell ref="CT3:CV3"/>
    <mergeCell ref="CW3:CY3"/>
    <mergeCell ref="CZ3:DB3"/>
    <mergeCell ref="DC3:DE3"/>
    <mergeCell ref="DL3:DN3"/>
    <mergeCell ref="DO3:DQ3"/>
    <mergeCell ref="DR3:DT3"/>
    <mergeCell ref="DU3:DW3"/>
    <mergeCell ref="DX3:DZ3"/>
    <mergeCell ref="FE3:FG3"/>
    <mergeCell ref="FH3:FJ3"/>
    <mergeCell ref="FK3:FM3"/>
    <mergeCell ref="FN3:FP3"/>
    <mergeCell ref="EA3:EC3"/>
    <mergeCell ref="ED3:EF3"/>
    <mergeCell ref="EV3:EX3"/>
    <mergeCell ref="EY3:FA3"/>
    <mergeCell ref="EG3:EI3"/>
    <mergeCell ref="EJ3:EL3"/>
    <mergeCell ref="EM3:EO3"/>
    <mergeCell ref="EP3:ER3"/>
    <mergeCell ref="ES3:EU3"/>
    <mergeCell ref="IN3:IP3"/>
    <mergeCell ref="IQ3:IS3"/>
    <mergeCell ref="IT3:IV3"/>
    <mergeCell ref="IW3:IY3"/>
    <mergeCell ref="B1:O1"/>
    <mergeCell ref="GF3:GH3"/>
    <mergeCell ref="GI3:GK3"/>
    <mergeCell ref="IE3:IG3"/>
    <mergeCell ref="IH3:IJ3"/>
    <mergeCell ref="IK3:IM3"/>
    <mergeCell ref="FQ3:FS3"/>
    <mergeCell ref="FT3:FV3"/>
    <mergeCell ref="FW3:FY3"/>
    <mergeCell ref="FZ3:GB3"/>
    <mergeCell ref="GC3:GE3"/>
    <mergeCell ref="FB3:FD3"/>
  </mergeCells>
  <printOptions gridLines="1"/>
  <pageMargins left="0" right="0" top="0.19685039370078741" bottom="0" header="0.31496062992125984" footer="0.31496062992125984"/>
  <pageSetup paperSize="9" scale="5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</vt:lpstr>
      <vt:lpstr>приложение!Заголовки_для_печати</vt:lpstr>
      <vt:lpstr>приложение!Область_печати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2017-05-11T10:51:02Z</cp:lastPrinted>
  <dcterms:created xsi:type="dcterms:W3CDTF">2017-05-04T05:47:23Z</dcterms:created>
  <dcterms:modified xsi:type="dcterms:W3CDTF">2017-05-11T14:01:35Z</dcterms:modified>
</cp:coreProperties>
</file>