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96" yWindow="-48" windowWidth="16428" windowHeight="12276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Лист1!$4:$5</definedName>
  </definedNames>
  <calcPr calcId="145621"/>
</workbook>
</file>

<file path=xl/calcChain.xml><?xml version="1.0" encoding="utf-8"?>
<calcChain xmlns="http://schemas.openxmlformats.org/spreadsheetml/2006/main">
  <c r="C30" i="1" l="1"/>
  <c r="C59" i="1"/>
  <c r="C8" i="1" l="1"/>
  <c r="C6" i="1" s="1"/>
  <c r="B8" i="1"/>
  <c r="B6" i="1" s="1"/>
  <c r="B59" i="1" s="1"/>
  <c r="B28" i="1" l="1"/>
  <c r="B12" i="1"/>
  <c r="B13" i="1"/>
  <c r="B14" i="1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G5" i="2"/>
  <c r="F5" i="2"/>
  <c r="B30" i="1" l="1"/>
  <c r="B66" i="1"/>
  <c r="C66" i="1"/>
  <c r="D63" i="1" l="1"/>
  <c r="D64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5" i="1"/>
  <c r="D27" i="1"/>
  <c r="D28" i="1"/>
  <c r="D32" i="1"/>
  <c r="D33" i="1"/>
  <c r="D34" i="1"/>
  <c r="D37" i="1"/>
  <c r="D38" i="1"/>
  <c r="D39" i="1"/>
  <c r="D40" i="1"/>
  <c r="D42" i="1"/>
  <c r="D43" i="1"/>
  <c r="D44" i="1"/>
  <c r="D45" i="1"/>
  <c r="D46" i="1"/>
  <c r="D47" i="1"/>
  <c r="D48" i="1"/>
  <c r="D49" i="1"/>
  <c r="D50" i="1"/>
  <c r="D53" i="1"/>
  <c r="D54" i="1"/>
  <c r="D55" i="1"/>
  <c r="D51" i="1" l="1"/>
  <c r="D35" i="1"/>
  <c r="D30" i="1"/>
  <c r="D6" i="1"/>
  <c r="D8" i="1"/>
</calcChain>
</file>

<file path=xl/sharedStrings.xml><?xml version="1.0" encoding="utf-8"?>
<sst xmlns="http://schemas.openxmlformats.org/spreadsheetml/2006/main" count="246" uniqueCount="169">
  <si>
    <t xml:space="preserve">ПЕРЕЧЕНЬ </t>
  </si>
  <si>
    <t>Индикаторы</t>
  </si>
  <si>
    <t>Доходы республиканского бюджета Чувашской Республики, всего</t>
  </si>
  <si>
    <t>отклонение фактического параметра от запланированного не более 10 процентов**</t>
  </si>
  <si>
    <t>в том числе:</t>
  </si>
  <si>
    <t>Налоговые и неналоговые доходы, всего</t>
  </si>
  <si>
    <t>х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</si>
  <si>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</si>
  <si>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</si>
  <si>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</si>
  <si>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 xml:space="preserve">налоги на совокупный доход 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</si>
  <si>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</si>
  <si>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</si>
  <si>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</si>
  <si>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</si>
  <si>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</si>
  <si>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</si>
  <si>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</si>
  <si>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</si>
  <si>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</si>
  <si>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 xml:space="preserve">прочие неналоговые доходы </t>
  </si>
  <si>
    <t>Безвозмездные поступления, всего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</si>
  <si>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</si>
  <si>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</si>
  <si>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Расходы республиканского бюджета Чувашской Республики, всего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</si>
  <si>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</si>
  <si>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</si>
  <si>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</si>
  <si>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отклонение фактического параметра от   запланированного не более 10 процентов**</t>
  </si>
  <si>
    <t>Национальная экономика, всего</t>
  </si>
  <si>
    <t>из них:</t>
  </si>
  <si>
    <t>сельское хозяйство и рыболовство</t>
  </si>
  <si>
    <t>лесное хозяйство</t>
  </si>
  <si>
    <t>транспорт</t>
  </si>
  <si>
    <t>дорожное хозяйство (дорожные фонды)</t>
  </si>
  <si>
    <t>Образование</t>
  </si>
  <si>
    <t>Обслуживание государственного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</si>
  <si>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</si>
  <si>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</si>
  <si>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 муниципальных районов (городских округов)</t>
  </si>
  <si>
    <t>прочие межбюджетные трансферты общего характера</t>
  </si>
  <si>
    <t>Дефицит бюджета*</t>
  </si>
  <si>
    <t>не превышающий 15 процентов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 (с учетом положений статьи 92.1 Бюджетного кодекса Российской Федерации)</t>
  </si>
  <si>
    <t>Источники финансирования дефицита, всего</t>
  </si>
  <si>
    <t>изменение остатков средств на счетах по учету средств республиканского бюджета Чувашской Республики</t>
  </si>
  <si>
    <t>поступления от продажи акций и иных форм участия в капитале, находящихся в государственной собственности Чувашской Республики</t>
  </si>
  <si>
    <t>государственные ценные бумаги Чувашской Республики</t>
  </si>
  <si>
    <t>Кредиторская задолженность бюджета, всего</t>
  </si>
  <si>
    <t>по оплате труда</t>
  </si>
  <si>
    <t>по публичным нормативным обязательствам</t>
  </si>
  <si>
    <t>Государственный долг Чувашской Республики, всего, %*</t>
  </si>
  <si>
    <t>не превышающий утвержденного общего годового объема доходов республиканского бюджета Чувашской Республики без учета утвержденного объема безвозмездных поступлений</t>
  </si>
  <si>
    <t>Отношение суммы выданных за год поручительств (гарантий) к расходам бюджета, %*</t>
  </si>
  <si>
    <t>не более 15 процентов</t>
  </si>
  <si>
    <t>Доля расходов на обслуживание внутренних долговых обязательств в общей сумме расходов бюджета, за исключением объема расходов, которые осуществляются за счет субвенций, предоставляемых из бюджетов бюджетной системы Российской Федерации, %</t>
  </si>
  <si>
    <t>Доля фактически понесенных за год расходов по исполнению гарантийных случаев по условным обязательствам в объеме расходов бюджета, %*</t>
  </si>
  <si>
    <t>не более 3 процентов</t>
  </si>
  <si>
    <t>Доля суммы выданных за год бюджетных кредитов в общем объеме расходов бюджета, %*</t>
  </si>
  <si>
    <t>не более 10 процентов</t>
  </si>
  <si>
    <t>_____________</t>
  </si>
  <si>
    <t xml:space="preserve"> * Показатели формируются в целом за финансовый год.</t>
  </si>
  <si>
    <t>** Оценка осуществляется в целом за финансовый год.</t>
  </si>
  <si>
    <t>Плановые назначения
(тыс. рублей)</t>
  </si>
  <si>
    <t>Предельно допустимые значения</t>
  </si>
  <si>
    <t xml:space="preserve">% исполнения </t>
  </si>
  <si>
    <t>Жилищно-коммунальное хозяйство</t>
  </si>
  <si>
    <t>Охрана окружающей среды</t>
  </si>
  <si>
    <t>Культура и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</si>
  <si>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</si>
  <si>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</si>
  <si>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</si>
  <si>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</si>
  <si>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0503317M|Доходы бюджета|Код дохода по КД</t>
  </si>
  <si>
    <t>0503317M|Доходы бюджета|Наименование показателя</t>
  </si>
  <si>
    <t>8</t>
  </si>
  <si>
    <t>21</t>
  </si>
  <si>
    <t>Утвержд. - бюджет субъекта РФ</t>
  </si>
  <si>
    <t>Исполнено - бюджет субъекта РФ</t>
  </si>
  <si>
    <t>март 2016 года</t>
  </si>
  <si>
    <t>00010000000000000000</t>
  </si>
  <si>
    <t>НАЛОГОВЫЕ И НЕНАЛОГОВЫЕ ДОХОДЫ</t>
  </si>
  <si>
    <t>00010101000000000110</t>
  </si>
  <si>
    <t>Налог на прибыль организаций</t>
  </si>
  <si>
    <t>00010102000010000110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</si>
  <si>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</si>
  <si>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</si>
  <si>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</si>
  <si>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</si>
  <si>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</si>
  <si>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00010600000000000000</t>
  </si>
  <si>
    <t>НАЛОГИ НА ИМУЩЕСТВО</t>
  </si>
  <si>
    <t>00010800000000000000</t>
  </si>
  <si>
    <t>ГОСУДАРСТВЕННАЯ ПОШЛИНА</t>
  </si>
  <si>
    <t>00010900000000000000</t>
  </si>
  <si>
    <t>ЗАДОЛЖЕННОСТЬ И ПЕРЕРАСЧЕТЫ ПО ОТМЕНЕННЫМ НАЛОГАМ, СБОРАМ И ИНЫМ ОБЯЗАТЕЛЬНЫМ ПЛАТЕЖАМ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</si>
  <si>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</si>
  <si>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</si>
  <si>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</si>
  <si>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</si>
  <si>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</si>
  <si>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(РАБОТ) И КОМПЕНСАЦИИ ЗАТРАТ ГОСУДАРСТВА</t>
  </si>
  <si>
    <t>00011400000000000000</t>
  </si>
  <si>
    <t>ДОХОДЫ ОТ ПРОДАЖИ МАТЕРИАЛЬНЫХ И НЕМАТЕРИАЛЬНЫХ АКТИВОВ</t>
  </si>
  <si>
    <t>00011500000000000000</t>
  </si>
  <si>
    <t>АДМИНИСТРАТИВНЫЕ ПЛАТЕЖИ И СБОРЫ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</si>
  <si>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</si>
  <si>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</si>
  <si>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</si>
  <si>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</si>
  <si>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00020000000000000000</t>
  </si>
  <si>
    <t>БЕЗВОЗМЕЗДНЫЕ ПОСТУПЛЕНИЯ</t>
  </si>
  <si>
    <t>00020201001000000151</t>
  </si>
  <si>
    <t>Дотации на выравнивание бюджетной обеспеченности</t>
  </si>
  <si>
    <t>00020201003000000151</t>
  </si>
  <si>
    <t>Дотации бюджетам на поддержку мер по обеспечению сбалансированности бюджетов</t>
  </si>
  <si>
    <t>00085000000000000000</t>
  </si>
  <si>
    <t>Доходы бюджета - Всего</t>
  </si>
  <si>
    <t>0100</t>
  </si>
  <si>
    <t>ОБЩЕГОСУДАРСТВЕННЫЕ ВОПРОСЫ</t>
  </si>
  <si>
    <t>0200</t>
  </si>
  <si>
    <t>НАЦИОНАЛЬНАЯ ОБОРОНА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</si>
  <si>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</si>
  <si>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</si>
  <si>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</si>
  <si>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</si>
  <si>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0405</t>
  </si>
  <si>
    <t>Сельское хозяйство и рыболовство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</si>
  <si>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</si>
  <si>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</si>
  <si>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</si>
  <si>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</si>
  <si>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</si>
  <si>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</si>
  <si>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0500</t>
  </si>
  <si>
    <t>ЖИЛИЩНО-КОММУНАЛЬНОЕ ХОЗЯЙСТВО</t>
  </si>
  <si>
    <t>0600</t>
  </si>
  <si>
    <t>ОХРАНА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</si>
  <si>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</si>
  <si>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</si>
  <si>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</si>
  <si>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</si>
  <si>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</si>
  <si>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</si>
  <si>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</si>
  <si>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</si>
  <si>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</si>
  <si>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</si>
  <si>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</si>
  <si>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</si>
  <si>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</si>
  <si>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</si>
  <si>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1400</t>
  </si>
  <si>
    <t>МЕЖБЮДЖЕТНЫЕ ТРАНСФЕРТЫ ОБЩЕГО ХАРАКТЕРА БЮДЖЕТАМ СУБЪЕКТОВ РОССИЙСКОЙ ФЕДЕРАЦИИ И МУНИЦИПАЛЬНЫХ ОБРАЗОВАНИЙ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</si>
  <si>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</si>
  <si>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</si>
  <si>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</si>
  <si>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</si>
  <si>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</si>
  <si>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</si>
  <si>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9600</t>
  </si>
  <si>
    <t>Расходы бюджета - всего</t>
  </si>
  <si>
    <t/>
  </si>
  <si>
    <t>Акции и иные формы участия в капитале, находящиеся в государственной и муниципальной собственности</t>
  </si>
  <si>
    <t>Государственные   (муниципальные)   ценные   бумаги,   номинальная стоимость которых указана в валюте Российской Федерации</t>
  </si>
  <si>
    <t>Изменение остатков средств</t>
  </si>
  <si>
    <t>ИТОГО</t>
  </si>
  <si>
    <t>10,2</t>
  </si>
  <si>
    <t>аналитических индикаторов и их предельно допустимых значений, характеризующих состояние республиканского бюджета Чувашской Республики и государственного долга Чувашской Республики за I полугодие 2016 г.</t>
  </si>
  <si>
    <t>Исполнено за I полугодие
 2016 года 
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</si>
</sst>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ET"/>
    </font>
    <font>
      <b/>
      <sz val="12"/>
      <color theme="1"/>
      <name val="TimesET"/>
    </font>
    <font>
      <sz val="12"/>
      <color rgb="FF000000"/>
      <name val="TimesET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/>
    <xf numFmtId="49" fontId="1" fillId="0" borderId="1" xfId="0" applyNumberFormat="1" applyFont="1" applyBorder="1" applyAlignment="1">
      <alignment horizontal="right"/>
    </xf>
    <xf numFmtId="49" fontId="0" fillId="2" borderId="1" xfId="0" applyNumberFormat="1" applyFill="1" applyBorder="1" applyAlignment="1">
      <alignment horizontal="center" vertical="center" wrapText="1" shrinkToFit="1"/>
    </xf>
    <xf numFmtId="49" fontId="0" fillId="0" borderId="1" xfId="0" applyNumberFormat="1" applyBorder="1" applyAlignment="1">
      <alignment wrapText="1" shrinkToFit="1"/>
    </xf>
    <xf numFmtId="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9" fontId="0" fillId="2" borderId="2" xfId="0" applyNumberFormat="1" applyFill="1" applyBorder="1" applyAlignment="1">
      <alignment horizontal="center" vertical="center" wrapText="1" shrinkToFit="1"/>
    </xf>
    <xf numFmtId="49" fontId="0" fillId="2" borderId="4" xfId="0" applyNumberFormat="1" applyFill="1" applyBorder="1" applyAlignment="1">
      <alignment horizontal="center" vertical="center" wrapText="1" shrinkToFit="1"/>
    </xf>
    <xf numFmtId="49" fontId="0" fillId="2" borderId="3" xfId="0" applyNumberForma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A13" workbookViewId="0">
      <selection activeCell="C27" sqref="C27:C28"/>
    </sheetView>
  </sheetViews>
  <sheetFormatPr defaultRowHeight="14.4" x14ac:dyDescent="0.3"/>
  <cols>
    <col min="1" max="1" width="93.5546875" customWidth="1"/>
    <col min="2" max="2" width="17" customWidth="1"/>
    <col min="3" max="3" width="20.33203125" customWidth="1"/>
    <col min="4" max="4" width="15.109375" customWidth="1"/>
    <col min="5" max="5" width="61.33203125" customWidth="1"/>
  </cols>
  <sheetData>
    <row r="1" spans="1:8" ht="15" x14ac:dyDescent="0.3">
      <c r="A1" s="20" t="s">
        <v>0</v>
      </c>
      <c r="B1" s="20"/>
      <c r="C1" s="20"/>
      <c r="D1" s="20"/>
      <c r="E1" s="20"/>
    </row>
    <row r="2" spans="1:8" ht="31.5" customHeight="1" x14ac:dyDescent="0.3">
      <c r="A2" s="19" t="s">
        <v>167</v>
      </c>
      <c r="B2" s="19"/>
      <c r="C2" s="19"/>
      <c r="D2" s="19"/>
      <c r="E2" s="19"/>
    </row>
    <row r="3" spans="1:8" ht="15" x14ac:dyDescent="0.3">
      <c r="A3" s="1"/>
    </row>
    <row r="4" spans="1:8" ht="60" x14ac:dyDescent="0.3">
      <c r="A4" s="6" t="s">
        <v>1</v>
      </c>
      <c r="B4" s="6" t="s">
        <v>62</v>
      </c>
      <c r="C4" s="6" t="s">
        <v>168</v>
      </c>
      <c r="D4" s="6" t="s">
        <v>64</v>
      </c>
      <c r="E4" s="6" t="s">
        <v>63</v>
      </c>
    </row>
    <row r="5" spans="1:8" ht="15" x14ac:dyDescent="0.3">
      <c r="A5" s="6">
        <v>1</v>
      </c>
      <c r="B5" s="6">
        <v>2</v>
      </c>
      <c r="C5" s="6">
        <v>3</v>
      </c>
      <c r="D5" s="6">
        <v>4</v>
      </c>
      <c r="E5" s="6">
        <v>5</v>
      </c>
    </row>
    <row r="6" spans="1:8" ht="30" x14ac:dyDescent="0.3">
      <c r="A6" s="3" t="s">
        <v>2</v>
      </c>
      <c r="B6" s="7">
        <f>B8+B25</f>
        <v>37113476.291380003</v>
      </c>
      <c r="C6" s="7">
        <f>C8+C25</f>
        <v>18936881.615809999</v>
      </c>
      <c r="D6" s="8">
        <f>C6/B6</f>
        <v>0.5102427341253476</v>
      </c>
      <c r="E6" s="6" t="s">
        <v>3</v>
      </c>
    </row>
    <row r="7" spans="1:8" ht="15.6" x14ac:dyDescent="0.3">
      <c r="A7" s="9" t="s">
        <v>4</v>
      </c>
      <c r="B7" s="10"/>
      <c r="C7" s="10"/>
      <c r="D7" s="11"/>
      <c r="E7" s="6"/>
    </row>
    <row r="8" spans="1:8" ht="15.6" x14ac:dyDescent="0.3">
      <c r="A8" s="4" t="s">
        <v>5</v>
      </c>
      <c r="B8" s="7">
        <f>SUM(B10:B23)</f>
        <v>22292717.800000004</v>
      </c>
      <c r="C8" s="7">
        <f>SUM(C10:C23)</f>
        <v>11582452.47095</v>
      </c>
      <c r="D8" s="8">
        <f t="shared" ref="D8:D55" si="0">C8/B8</f>
        <v>0.51956215365315384</v>
      </c>
      <c r="E8" s="6" t="s">
        <v>6</v>
      </c>
      <c r="H8" s="5"/>
    </row>
    <row r="9" spans="1:8" ht="15.6" x14ac:dyDescent="0.3">
      <c r="A9" s="9" t="s">
        <v>4</v>
      </c>
      <c r="B9" s="10"/>
      <c r="C9" s="10"/>
      <c r="D9" s="11"/>
      <c r="E9" s="6"/>
    </row>
    <row r="10" spans="1:8" ht="15.6" x14ac:dyDescent="0.3">
      <c r="A10" s="9" t="s">
        <v>7</v>
      </c>
      <c r="B10" s="10">
        <v>4855241.2</v>
      </c>
      <c r="C10" s="10">
        <v>3553622.4</v>
      </c>
      <c r="D10" s="11">
        <f t="shared" si="0"/>
        <v>0.7319146986971522</v>
      </c>
      <c r="E10" s="6" t="s">
        <v>6</v>
      </c>
    </row>
    <row r="11" spans="1:8" ht="15.6" x14ac:dyDescent="0.3">
      <c r="A11" s="9" t="s">
        <v>8</v>
      </c>
      <c r="B11" s="10">
        <v>7898495.7000000002</v>
      </c>
      <c r="C11" s="10">
        <v>3306111.4</v>
      </c>
      <c r="D11" s="11">
        <f t="shared" si="0"/>
        <v>0.41857481798717694</v>
      </c>
      <c r="E11" s="6" t="s">
        <v>6</v>
      </c>
    </row>
    <row r="12" spans="1:8" ht="30" x14ac:dyDescent="0.3">
      <c r="A12" s="9" t="s">
        <v>9</v>
      </c>
      <c r="B12" s="10">
        <f>Лист2!F8</f>
        <v>3697894.9</v>
      </c>
      <c r="C12" s="10">
        <v>1925263.5</v>
      </c>
      <c r="D12" s="11">
        <f t="shared" si="0"/>
        <v>0.52063770119588848</v>
      </c>
      <c r="E12" s="6" t="s">
        <v>6</v>
      </c>
    </row>
    <row r="13" spans="1:8" ht="15.6" x14ac:dyDescent="0.3">
      <c r="A13" s="9" t="s">
        <v>10</v>
      </c>
      <c r="B13" s="10">
        <f>Лист2!F9</f>
        <v>1595563.9</v>
      </c>
      <c r="C13" s="10">
        <v>974655</v>
      </c>
      <c r="D13" s="11">
        <f t="shared" si="0"/>
        <v>0.6108530031294892</v>
      </c>
      <c r="E13" s="6" t="s">
        <v>6</v>
      </c>
    </row>
    <row r="14" spans="1:8" ht="15.6" x14ac:dyDescent="0.3">
      <c r="A14" s="9" t="s">
        <v>11</v>
      </c>
      <c r="B14" s="10">
        <f>Лист2!F10</f>
        <v>3289725.1</v>
      </c>
      <c r="C14" s="10">
        <v>1319713.8999999999</v>
      </c>
      <c r="D14" s="11">
        <f t="shared" si="0"/>
        <v>0.40116236460000865</v>
      </c>
      <c r="E14" s="6" t="s">
        <v>6</v>
      </c>
    </row>
    <row r="15" spans="1:8" ht="15.6" x14ac:dyDescent="0.3">
      <c r="A15" s="9" t="s">
        <v>12</v>
      </c>
      <c r="B15" s="10">
        <v>104500.8</v>
      </c>
      <c r="C15" s="10">
        <v>59179.6</v>
      </c>
      <c r="D15" s="11">
        <f t="shared" si="0"/>
        <v>0.56630762635309961</v>
      </c>
      <c r="E15" s="6" t="s">
        <v>6</v>
      </c>
    </row>
    <row r="16" spans="1:8" ht="30" x14ac:dyDescent="0.3">
      <c r="A16" s="9" t="s">
        <v>13</v>
      </c>
      <c r="B16" s="10">
        <v>288.5</v>
      </c>
      <c r="C16" s="10">
        <v>96.8</v>
      </c>
      <c r="D16" s="11">
        <f t="shared" si="0"/>
        <v>0.33552859618717501</v>
      </c>
      <c r="E16" s="6" t="s">
        <v>6</v>
      </c>
    </row>
    <row r="17" spans="1:5" ht="30" x14ac:dyDescent="0.3">
      <c r="A17" s="9" t="s">
        <v>14</v>
      </c>
      <c r="B17" s="10">
        <v>198553</v>
      </c>
      <c r="C17" s="10">
        <v>139079.70000000001</v>
      </c>
      <c r="D17" s="11">
        <f t="shared" si="0"/>
        <v>0.70046637421746338</v>
      </c>
      <c r="E17" s="6" t="s">
        <v>6</v>
      </c>
    </row>
    <row r="18" spans="1:5" ht="15.6" x14ac:dyDescent="0.3">
      <c r="A18" s="9" t="s">
        <v>15</v>
      </c>
      <c r="B18" s="10">
        <v>29461.7</v>
      </c>
      <c r="C18" s="10">
        <v>39444.699999999997</v>
      </c>
      <c r="D18" s="11">
        <f t="shared" si="0"/>
        <v>1.3388467060624472</v>
      </c>
      <c r="E18" s="6" t="s">
        <v>6</v>
      </c>
    </row>
    <row r="19" spans="1:5" ht="15.6" x14ac:dyDescent="0.3">
      <c r="A19" s="9" t="s">
        <v>16</v>
      </c>
      <c r="B19" s="10">
        <v>19492.8</v>
      </c>
      <c r="C19" s="10">
        <v>15215.9</v>
      </c>
      <c r="D19" s="11">
        <f t="shared" si="0"/>
        <v>0.78059078223754408</v>
      </c>
      <c r="E19" s="6" t="s">
        <v>6</v>
      </c>
    </row>
    <row r="20" spans="1:5" ht="15.6" x14ac:dyDescent="0.3">
      <c r="A20" s="9" t="s">
        <v>17</v>
      </c>
      <c r="B20" s="10">
        <v>92066.1</v>
      </c>
      <c r="C20" s="10">
        <v>38088.1</v>
      </c>
      <c r="D20" s="11">
        <f t="shared" si="0"/>
        <v>0.41370384973404972</v>
      </c>
      <c r="E20" s="6" t="s">
        <v>6</v>
      </c>
    </row>
    <row r="21" spans="1:5" ht="15.6" x14ac:dyDescent="0.3">
      <c r="A21" s="9" t="s">
        <v>18</v>
      </c>
      <c r="B21" s="10">
        <v>1020.9</v>
      </c>
      <c r="C21" s="10">
        <v>391.9</v>
      </c>
      <c r="D21" s="11">
        <f t="shared" si="0"/>
        <v>0.38387697129983345</v>
      </c>
      <c r="E21" s="6" t="s">
        <v>6</v>
      </c>
    </row>
    <row r="22" spans="1:5" ht="15.6" x14ac:dyDescent="0.3">
      <c r="A22" s="9" t="s">
        <v>19</v>
      </c>
      <c r="B22" s="10">
        <v>510409.1</v>
      </c>
      <c r="C22" s="10">
        <v>211056.37094999998</v>
      </c>
      <c r="D22" s="11">
        <f t="shared" si="0"/>
        <v>0.41350432613760213</v>
      </c>
      <c r="E22" s="6" t="s">
        <v>6</v>
      </c>
    </row>
    <row r="23" spans="1:5" ht="15.6" x14ac:dyDescent="0.3">
      <c r="A23" s="9" t="s">
        <v>20</v>
      </c>
      <c r="B23" s="10">
        <v>4.0999999999999996</v>
      </c>
      <c r="C23" s="10">
        <v>533.20000000000005</v>
      </c>
      <c r="D23" s="11">
        <f t="shared" si="0"/>
        <v>130.04878048780489</v>
      </c>
      <c r="E23" s="6" t="s">
        <v>6</v>
      </c>
    </row>
    <row r="24" spans="1:5" ht="15.6" x14ac:dyDescent="0.3">
      <c r="A24" s="9"/>
      <c r="B24" s="10"/>
      <c r="C24" s="10"/>
      <c r="D24" s="11"/>
      <c r="E24" s="6"/>
    </row>
    <row r="25" spans="1:5" ht="15.6" x14ac:dyDescent="0.3">
      <c r="A25" s="4" t="s">
        <v>21</v>
      </c>
      <c r="B25" s="7">
        <v>14820758.491379999</v>
      </c>
      <c r="C25" s="7">
        <v>7354429.1448599994</v>
      </c>
      <c r="D25" s="8">
        <f t="shared" si="0"/>
        <v>0.4962248827640946</v>
      </c>
      <c r="E25" s="6" t="s">
        <v>6</v>
      </c>
    </row>
    <row r="26" spans="1:5" ht="15.6" x14ac:dyDescent="0.3">
      <c r="A26" s="9" t="s">
        <v>4</v>
      </c>
      <c r="B26" s="10"/>
      <c r="C26" s="10"/>
      <c r="D26" s="11"/>
      <c r="E26" s="6"/>
    </row>
    <row r="27" spans="1:5" ht="15.6" x14ac:dyDescent="0.3">
      <c r="A27" s="9" t="s">
        <v>22</v>
      </c>
      <c r="B27" s="10">
        <v>6355788.9000000004</v>
      </c>
      <c r="C27" s="10">
        <v>3466793</v>
      </c>
      <c r="D27" s="11">
        <f t="shared" si="0"/>
        <v>0.54545439669967644</v>
      </c>
      <c r="E27" s="6" t="s">
        <v>6</v>
      </c>
    </row>
    <row r="28" spans="1:5" ht="15.6" x14ac:dyDescent="0.3">
      <c r="A28" s="9" t="s">
        <v>23</v>
      </c>
      <c r="B28" s="10">
        <f>Лист2!F22</f>
        <v>341771.2</v>
      </c>
      <c r="C28" s="10">
        <v>170886</v>
      </c>
      <c r="D28" s="11">
        <f t="shared" si="0"/>
        <v>0.50000117037363001</v>
      </c>
      <c r="E28" s="6" t="s">
        <v>6</v>
      </c>
    </row>
    <row r="29" spans="1:5" ht="15.6" x14ac:dyDescent="0.3">
      <c r="A29" s="9"/>
      <c r="B29" s="10"/>
      <c r="C29" s="10"/>
      <c r="D29" s="11"/>
      <c r="E29" s="6"/>
    </row>
    <row r="30" spans="1:5" ht="30" x14ac:dyDescent="0.3">
      <c r="A30" s="3" t="s">
        <v>24</v>
      </c>
      <c r="B30" s="7">
        <f>SUM(B32:B35,B42:B51)</f>
        <v>39880586.732160002</v>
      </c>
      <c r="C30" s="7">
        <f>SUM(C32:C35,C42:C51)</f>
        <v>17079556.5</v>
      </c>
      <c r="D30" s="8">
        <f t="shared" si="0"/>
        <v>0.42826743284162666</v>
      </c>
      <c r="E30" s="6" t="s">
        <v>3</v>
      </c>
    </row>
    <row r="31" spans="1:5" ht="15.6" x14ac:dyDescent="0.3">
      <c r="A31" s="9" t="s">
        <v>4</v>
      </c>
      <c r="B31" s="10"/>
      <c r="C31" s="10"/>
      <c r="D31" s="11"/>
      <c r="E31" s="6"/>
    </row>
    <row r="32" spans="1:5" ht="30" x14ac:dyDescent="0.3">
      <c r="A32" s="12" t="s">
        <v>25</v>
      </c>
      <c r="B32" s="10">
        <v>1129000.3</v>
      </c>
      <c r="C32" s="10">
        <v>338517.1</v>
      </c>
      <c r="D32" s="11">
        <f t="shared" si="0"/>
        <v>0.29983791855502606</v>
      </c>
      <c r="E32" s="6" t="s">
        <v>3</v>
      </c>
    </row>
    <row r="33" spans="1:5" ht="30" x14ac:dyDescent="0.3">
      <c r="A33" s="12" t="s">
        <v>26</v>
      </c>
      <c r="B33" s="10">
        <v>27462</v>
      </c>
      <c r="C33" s="10">
        <v>11537.6</v>
      </c>
      <c r="D33" s="11">
        <f t="shared" si="0"/>
        <v>0.4201296336756245</v>
      </c>
      <c r="E33" s="6" t="s">
        <v>3</v>
      </c>
    </row>
    <row r="34" spans="1:5" ht="30" x14ac:dyDescent="0.3">
      <c r="A34" s="12" t="s">
        <v>27</v>
      </c>
      <c r="B34" s="10">
        <v>216321.9</v>
      </c>
      <c r="C34" s="10">
        <v>94394.9</v>
      </c>
      <c r="D34" s="11">
        <f t="shared" si="0"/>
        <v>0.43636312365969415</v>
      </c>
      <c r="E34" s="6" t="s">
        <v>28</v>
      </c>
    </row>
    <row r="35" spans="1:5" ht="30" x14ac:dyDescent="0.3">
      <c r="A35" s="12" t="s">
        <v>29</v>
      </c>
      <c r="B35" s="10">
        <v>7537913.3274300005</v>
      </c>
      <c r="C35" s="10">
        <v>2443847</v>
      </c>
      <c r="D35" s="11">
        <f t="shared" si="0"/>
        <v>0.3242073626804638</v>
      </c>
      <c r="E35" s="6" t="s">
        <v>3</v>
      </c>
    </row>
    <row r="36" spans="1:5" ht="15.6" x14ac:dyDescent="0.3">
      <c r="A36" s="9" t="s">
        <v>30</v>
      </c>
      <c r="B36" s="10"/>
      <c r="C36" s="10"/>
      <c r="D36" s="11"/>
      <c r="E36" s="6"/>
    </row>
    <row r="37" spans="1:5" ht="15.6" x14ac:dyDescent="0.3">
      <c r="A37" s="9" t="s">
        <v>31</v>
      </c>
      <c r="B37" s="10">
        <v>2411735.6</v>
      </c>
      <c r="C37" s="10">
        <v>1173530.6000000001</v>
      </c>
      <c r="D37" s="11">
        <f t="shared" si="0"/>
        <v>0.48659173086801061</v>
      </c>
      <c r="E37" s="6" t="s">
        <v>6</v>
      </c>
    </row>
    <row r="38" spans="1:5" ht="15.6" x14ac:dyDescent="0.3">
      <c r="A38" s="9" t="s">
        <v>32</v>
      </c>
      <c r="B38" s="10">
        <v>149825.5</v>
      </c>
      <c r="C38" s="10">
        <v>63712.2</v>
      </c>
      <c r="D38" s="11">
        <f t="shared" si="0"/>
        <v>0.4252426990065109</v>
      </c>
      <c r="E38" s="6" t="s">
        <v>6</v>
      </c>
    </row>
    <row r="39" spans="1:5" ht="15.6" x14ac:dyDescent="0.3">
      <c r="A39" s="9" t="s">
        <v>33</v>
      </c>
      <c r="B39" s="10">
        <v>229417</v>
      </c>
      <c r="C39" s="10">
        <v>126750.8</v>
      </c>
      <c r="D39" s="11">
        <f t="shared" si="0"/>
        <v>0.5524908790542985</v>
      </c>
      <c r="E39" s="6" t="s">
        <v>6</v>
      </c>
    </row>
    <row r="40" spans="1:5" ht="15.6" x14ac:dyDescent="0.3">
      <c r="A40" s="9" t="s">
        <v>34</v>
      </c>
      <c r="B40" s="10">
        <v>4085054.1260000002</v>
      </c>
      <c r="C40" s="10">
        <v>908629.1</v>
      </c>
      <c r="D40" s="11">
        <f t="shared" si="0"/>
        <v>0.22242767708189723</v>
      </c>
      <c r="E40" s="6" t="s">
        <v>6</v>
      </c>
    </row>
    <row r="41" spans="1:5" ht="15.6" x14ac:dyDescent="0.3">
      <c r="A41" s="9"/>
      <c r="B41" s="10"/>
      <c r="C41" s="10"/>
      <c r="D41" s="11"/>
      <c r="E41" s="6"/>
    </row>
    <row r="42" spans="1:5" ht="30" x14ac:dyDescent="0.3">
      <c r="A42" s="9" t="s">
        <v>65</v>
      </c>
      <c r="B42" s="10">
        <v>1342569.6247100001</v>
      </c>
      <c r="C42" s="10">
        <v>262966</v>
      </c>
      <c r="D42" s="11">
        <f t="shared" si="0"/>
        <v>0.19586768176495994</v>
      </c>
      <c r="E42" s="6" t="s">
        <v>3</v>
      </c>
    </row>
    <row r="43" spans="1:5" ht="30" x14ac:dyDescent="0.3">
      <c r="A43" s="9" t="s">
        <v>66</v>
      </c>
      <c r="B43" s="10">
        <v>24949.8</v>
      </c>
      <c r="C43" s="10">
        <v>8843.2000000000007</v>
      </c>
      <c r="D43" s="11">
        <f t="shared" si="0"/>
        <v>0.35443971494761484</v>
      </c>
      <c r="E43" s="6" t="s">
        <v>3</v>
      </c>
    </row>
    <row r="44" spans="1:5" ht="30" x14ac:dyDescent="0.3">
      <c r="A44" s="9" t="s">
        <v>35</v>
      </c>
      <c r="B44" s="10">
        <v>11519646.010840001</v>
      </c>
      <c r="C44" s="10">
        <v>5459499.7999999998</v>
      </c>
      <c r="D44" s="11">
        <f t="shared" si="0"/>
        <v>0.47392947620635251</v>
      </c>
      <c r="E44" s="6" t="s">
        <v>3</v>
      </c>
    </row>
    <row r="45" spans="1:5" ht="30" x14ac:dyDescent="0.3">
      <c r="A45" s="9" t="s">
        <v>67</v>
      </c>
      <c r="B45" s="10">
        <v>614060.39124999999</v>
      </c>
      <c r="C45" s="10">
        <v>221320.7</v>
      </c>
      <c r="D45" s="11">
        <f t="shared" si="0"/>
        <v>0.36042171609452428</v>
      </c>
      <c r="E45" s="6" t="s">
        <v>3</v>
      </c>
    </row>
    <row r="46" spans="1:5" ht="30" x14ac:dyDescent="0.3">
      <c r="A46" s="9" t="s">
        <v>68</v>
      </c>
      <c r="B46" s="10">
        <v>7160526.7800000003</v>
      </c>
      <c r="C46" s="10">
        <v>3548016.5</v>
      </c>
      <c r="D46" s="11">
        <f t="shared" si="0"/>
        <v>0.49549657574215511</v>
      </c>
      <c r="E46" s="6" t="s">
        <v>3</v>
      </c>
    </row>
    <row r="47" spans="1:5" ht="30" x14ac:dyDescent="0.3">
      <c r="A47" s="9" t="s">
        <v>69</v>
      </c>
      <c r="B47" s="10">
        <v>8139482.89793</v>
      </c>
      <c r="C47" s="10">
        <v>3855827.7</v>
      </c>
      <c r="D47" s="11">
        <f t="shared" si="0"/>
        <v>0.47371900013213353</v>
      </c>
      <c r="E47" s="6" t="s">
        <v>3</v>
      </c>
    </row>
    <row r="48" spans="1:5" ht="30" x14ac:dyDescent="0.3">
      <c r="A48" s="9" t="s">
        <v>70</v>
      </c>
      <c r="B48" s="10">
        <v>581944</v>
      </c>
      <c r="C48" s="10">
        <v>183827.6</v>
      </c>
      <c r="D48" s="11">
        <f t="shared" si="0"/>
        <v>0.31588537728716165</v>
      </c>
      <c r="E48" s="6" t="s">
        <v>3</v>
      </c>
    </row>
    <row r="49" spans="1:5" ht="30" x14ac:dyDescent="0.3">
      <c r="A49" s="9" t="s">
        <v>71</v>
      </c>
      <c r="B49" s="10">
        <v>96398</v>
      </c>
      <c r="C49" s="10">
        <v>44042.6</v>
      </c>
      <c r="D49" s="11">
        <f t="shared" si="0"/>
        <v>0.45688292288221743</v>
      </c>
      <c r="E49" s="6" t="s">
        <v>3</v>
      </c>
    </row>
    <row r="50" spans="1:5" ht="30" x14ac:dyDescent="0.3">
      <c r="A50" s="9" t="s">
        <v>36</v>
      </c>
      <c r="B50" s="10">
        <v>510000</v>
      </c>
      <c r="C50" s="10">
        <v>105466.8</v>
      </c>
      <c r="D50" s="11">
        <f t="shared" si="0"/>
        <v>0.20679764705882353</v>
      </c>
      <c r="E50" s="6" t="s">
        <v>3</v>
      </c>
    </row>
    <row r="51" spans="1:5" ht="30" x14ac:dyDescent="0.3">
      <c r="A51" s="9" t="s">
        <v>37</v>
      </c>
      <c r="B51" s="10">
        <v>980311.7</v>
      </c>
      <c r="C51" s="10">
        <v>501449</v>
      </c>
      <c r="D51" s="11">
        <f t="shared" si="0"/>
        <v>0.51151995839690578</v>
      </c>
      <c r="E51" s="6" t="s">
        <v>3</v>
      </c>
    </row>
    <row r="52" spans="1:5" ht="15.6" x14ac:dyDescent="0.3">
      <c r="A52" s="9" t="s">
        <v>4</v>
      </c>
      <c r="B52" s="10"/>
      <c r="C52" s="10"/>
      <c r="D52" s="11"/>
      <c r="E52" s="6"/>
    </row>
    <row r="53" spans="1:5" ht="30" x14ac:dyDescent="0.3">
      <c r="A53" s="9" t="s">
        <v>38</v>
      </c>
      <c r="B53" s="10">
        <v>153815.70000000001</v>
      </c>
      <c r="C53" s="10">
        <v>77268.800000000003</v>
      </c>
      <c r="D53" s="11">
        <f t="shared" si="0"/>
        <v>0.50234663951729241</v>
      </c>
      <c r="E53" s="6" t="s">
        <v>6</v>
      </c>
    </row>
    <row r="54" spans="1:5" ht="30" x14ac:dyDescent="0.3">
      <c r="A54" s="9" t="s">
        <v>39</v>
      </c>
      <c r="B54" s="10">
        <v>412095.5</v>
      </c>
      <c r="C54" s="10">
        <v>210979.4</v>
      </c>
      <c r="D54" s="11">
        <f t="shared" si="0"/>
        <v>0.51196725030969759</v>
      </c>
      <c r="E54" s="6" t="s">
        <v>6</v>
      </c>
    </row>
    <row r="55" spans="1:5" ht="15.6" x14ac:dyDescent="0.3">
      <c r="A55" s="9" t="s">
        <v>40</v>
      </c>
      <c r="B55" s="10">
        <v>414400.5</v>
      </c>
      <c r="C55" s="10">
        <v>213200.8</v>
      </c>
      <c r="D55" s="11">
        <f t="shared" si="0"/>
        <v>0.51448007422770969</v>
      </c>
      <c r="E55" s="6" t="s">
        <v>6</v>
      </c>
    </row>
    <row r="56" spans="1:5" ht="15.6" x14ac:dyDescent="0.3">
      <c r="A56" s="9"/>
      <c r="B56" s="10"/>
      <c r="C56" s="10"/>
      <c r="D56" s="11"/>
      <c r="E56" s="6"/>
    </row>
    <row r="57" spans="1:5" ht="90" x14ac:dyDescent="0.3">
      <c r="A57" s="9" t="s">
        <v>41</v>
      </c>
      <c r="B57" s="14" t="s">
        <v>166</v>
      </c>
      <c r="C57" s="10" t="s">
        <v>6</v>
      </c>
      <c r="D57" s="10" t="s">
        <v>6</v>
      </c>
      <c r="E57" s="6" t="s">
        <v>42</v>
      </c>
    </row>
    <row r="58" spans="1:5" ht="15.6" x14ac:dyDescent="0.3">
      <c r="A58" s="9"/>
      <c r="B58" s="10"/>
      <c r="C58" s="10"/>
      <c r="D58" s="10"/>
      <c r="E58" s="6"/>
    </row>
    <row r="59" spans="1:5" ht="15.6" x14ac:dyDescent="0.3">
      <c r="A59" s="9" t="s">
        <v>43</v>
      </c>
      <c r="B59" s="10">
        <f>B6-B30</f>
        <v>-2767110.4407799989</v>
      </c>
      <c r="C59" s="10">
        <f>C6-C30</f>
        <v>1857325.1158099994</v>
      </c>
      <c r="D59" s="10" t="s">
        <v>6</v>
      </c>
      <c r="E59" s="6" t="s">
        <v>6</v>
      </c>
    </row>
    <row r="60" spans="1:5" ht="15.6" x14ac:dyDescent="0.3">
      <c r="A60" s="9" t="s">
        <v>30</v>
      </c>
      <c r="B60" s="10"/>
      <c r="C60" s="10"/>
      <c r="D60" s="11"/>
      <c r="E60" s="6"/>
    </row>
    <row r="61" spans="1:5" ht="15" customHeight="1" x14ac:dyDescent="0.3">
      <c r="A61" s="25" t="s">
        <v>44</v>
      </c>
      <c r="B61" s="21">
        <v>504911.4</v>
      </c>
      <c r="C61" s="21">
        <v>-642655.9</v>
      </c>
      <c r="D61" s="23" t="s">
        <v>6</v>
      </c>
      <c r="E61" s="18" t="s">
        <v>6</v>
      </c>
    </row>
    <row r="62" spans="1:5" ht="15" customHeight="1" x14ac:dyDescent="0.3">
      <c r="A62" s="25"/>
      <c r="B62" s="22"/>
      <c r="C62" s="22"/>
      <c r="D62" s="24"/>
      <c r="E62" s="18"/>
    </row>
    <row r="63" spans="1:5" ht="30" x14ac:dyDescent="0.3">
      <c r="A63" s="9" t="s">
        <v>45</v>
      </c>
      <c r="B63" s="10">
        <v>40000</v>
      </c>
      <c r="C63" s="10">
        <v>138810</v>
      </c>
      <c r="D63" s="11">
        <f t="shared" ref="D63:D64" si="1">C63/B63</f>
        <v>3.4702500000000001</v>
      </c>
      <c r="E63" s="6" t="s">
        <v>6</v>
      </c>
    </row>
    <row r="64" spans="1:5" ht="15.6" x14ac:dyDescent="0.3">
      <c r="A64" s="9" t="s">
        <v>46</v>
      </c>
      <c r="B64" s="10">
        <v>-450000</v>
      </c>
      <c r="C64" s="10">
        <v>-225000</v>
      </c>
      <c r="D64" s="11">
        <f t="shared" si="1"/>
        <v>0.5</v>
      </c>
      <c r="E64" s="6" t="s">
        <v>6</v>
      </c>
    </row>
    <row r="65" spans="1:5" ht="15.6" x14ac:dyDescent="0.3">
      <c r="A65" s="9"/>
      <c r="B65" s="10"/>
      <c r="C65" s="10"/>
      <c r="D65" s="11"/>
      <c r="E65" s="6"/>
    </row>
    <row r="66" spans="1:5" ht="15.6" x14ac:dyDescent="0.3">
      <c r="A66" s="9" t="s">
        <v>47</v>
      </c>
      <c r="B66" s="10">
        <f>B68+B69</f>
        <v>0</v>
      </c>
      <c r="C66" s="10">
        <f>C68+C69</f>
        <v>0</v>
      </c>
      <c r="D66" s="10" t="s">
        <v>6</v>
      </c>
      <c r="E66" s="6" t="s">
        <v>6</v>
      </c>
    </row>
    <row r="67" spans="1:5" ht="15.6" x14ac:dyDescent="0.3">
      <c r="A67" s="9" t="s">
        <v>4</v>
      </c>
      <c r="B67" s="10"/>
      <c r="C67" s="10"/>
      <c r="D67" s="11"/>
      <c r="E67" s="6"/>
    </row>
    <row r="68" spans="1:5" ht="15.6" x14ac:dyDescent="0.3">
      <c r="A68" s="9" t="s">
        <v>48</v>
      </c>
      <c r="B68" s="10">
        <v>0</v>
      </c>
      <c r="C68" s="10">
        <v>0</v>
      </c>
      <c r="D68" s="10" t="s">
        <v>6</v>
      </c>
      <c r="E68" s="6" t="s">
        <v>6</v>
      </c>
    </row>
    <row r="69" spans="1:5" ht="15.6" x14ac:dyDescent="0.3">
      <c r="A69" s="9" t="s">
        <v>49</v>
      </c>
      <c r="B69" s="10">
        <v>0</v>
      </c>
      <c r="C69" s="10">
        <v>0</v>
      </c>
      <c r="D69" s="10" t="s">
        <v>6</v>
      </c>
      <c r="E69" s="6" t="s">
        <v>6</v>
      </c>
    </row>
    <row r="70" spans="1:5" ht="15.6" x14ac:dyDescent="0.3">
      <c r="A70" s="9"/>
      <c r="B70" s="10"/>
      <c r="C70" s="10"/>
      <c r="D70" s="11"/>
      <c r="E70" s="6"/>
    </row>
    <row r="71" spans="1:5" ht="60" x14ac:dyDescent="0.3">
      <c r="A71" s="9" t="s">
        <v>50</v>
      </c>
      <c r="B71" s="10">
        <v>73.900000000000006</v>
      </c>
      <c r="C71" s="10">
        <v>57.8</v>
      </c>
      <c r="D71" s="10" t="s">
        <v>6</v>
      </c>
      <c r="E71" s="6" t="s">
        <v>51</v>
      </c>
    </row>
    <row r="72" spans="1:5" ht="30" x14ac:dyDescent="0.3">
      <c r="A72" s="9" t="s">
        <v>52</v>
      </c>
      <c r="B72" s="10">
        <v>0</v>
      </c>
      <c r="C72" s="10">
        <v>0</v>
      </c>
      <c r="D72" s="10" t="s">
        <v>6</v>
      </c>
      <c r="E72" s="6" t="s">
        <v>53</v>
      </c>
    </row>
    <row r="73" spans="1:5" ht="60" x14ac:dyDescent="0.3">
      <c r="A73" s="9" t="s">
        <v>54</v>
      </c>
      <c r="B73" s="10">
        <v>1.4</v>
      </c>
      <c r="C73" s="10">
        <v>0.7</v>
      </c>
      <c r="D73" s="10" t="s">
        <v>6</v>
      </c>
      <c r="E73" s="6" t="s">
        <v>53</v>
      </c>
    </row>
    <row r="74" spans="1:5" ht="30" x14ac:dyDescent="0.3">
      <c r="A74" s="9" t="s">
        <v>55</v>
      </c>
      <c r="B74" s="10" t="s">
        <v>6</v>
      </c>
      <c r="C74" s="10">
        <v>0</v>
      </c>
      <c r="D74" s="10" t="s">
        <v>6</v>
      </c>
      <c r="E74" s="6" t="s">
        <v>56</v>
      </c>
    </row>
    <row r="75" spans="1:5" ht="30" x14ac:dyDescent="0.3">
      <c r="A75" s="9" t="s">
        <v>57</v>
      </c>
      <c r="B75" s="13">
        <v>0.3</v>
      </c>
      <c r="C75" s="10">
        <v>0</v>
      </c>
      <c r="D75" s="10" t="s">
        <v>6</v>
      </c>
      <c r="E75" s="6" t="s">
        <v>58</v>
      </c>
    </row>
    <row r="76" spans="1:5" ht="15" x14ac:dyDescent="0.3">
      <c r="A76" s="2"/>
    </row>
    <row r="77" spans="1:5" ht="15" x14ac:dyDescent="0.3">
      <c r="A77" s="2" t="s">
        <v>59</v>
      </c>
    </row>
    <row r="78" spans="1:5" ht="15" x14ac:dyDescent="0.3">
      <c r="A78" s="2" t="s">
        <v>60</v>
      </c>
    </row>
    <row r="79" spans="1:5" ht="15" x14ac:dyDescent="0.3">
      <c r="A79" s="2" t="s">
        <v>61</v>
      </c>
    </row>
    <row r="80" spans="1:5" ht="15" x14ac:dyDescent="0.3">
      <c r="A80" s="2"/>
    </row>
    <row r="81" spans="1:1" ht="15" x14ac:dyDescent="0.3">
      <c r="A81" s="1"/>
    </row>
  </sheetData>
  <mergeCells count="7">
    <mergeCell ref="E61:E62"/>
    <mergeCell ref="A2:E2"/>
    <mergeCell ref="A1:E1"/>
    <mergeCell ref="B61:B62"/>
    <mergeCell ref="C61:C62"/>
    <mergeCell ref="D61:D62"/>
    <mergeCell ref="A61:A62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9"/>
  <sheetViews>
    <sheetView workbookViewId="0">
      <selection activeCell="D37" sqref="D37"/>
    </sheetView>
  </sheetViews>
  <sheetFormatPr defaultRowHeight="14.4" x14ac:dyDescent="0.3"/>
  <cols>
    <col min="1" max="2" width="26.44140625" customWidth="1"/>
    <col min="3" max="4" width="13.109375" customWidth="1"/>
    <col min="6" max="7" width="12.6640625" customWidth="1"/>
  </cols>
  <sheetData>
    <row r="2" spans="1:7" x14ac:dyDescent="0.3">
      <c r="A2" s="26" t="s">
        <v>72</v>
      </c>
      <c r="B2" s="26" t="s">
        <v>73</v>
      </c>
      <c r="C2" s="15" t="s">
        <v>74</v>
      </c>
      <c r="D2" s="15" t="s">
        <v>75</v>
      </c>
    </row>
    <row r="3" spans="1:7" ht="43.2" x14ac:dyDescent="0.3">
      <c r="A3" s="27" t="s">
        <v>72</v>
      </c>
      <c r="B3" s="27" t="s">
        <v>73</v>
      </c>
      <c r="C3" s="15" t="s">
        <v>76</v>
      </c>
      <c r="D3" s="15" t="s">
        <v>77</v>
      </c>
      <c r="F3" s="15" t="s">
        <v>76</v>
      </c>
      <c r="G3" s="15" t="s">
        <v>77</v>
      </c>
    </row>
    <row r="4" spans="1:7" ht="28.8" x14ac:dyDescent="0.3">
      <c r="A4" s="28" t="s">
        <v>72</v>
      </c>
      <c r="B4" s="28" t="s">
        <v>73</v>
      </c>
      <c r="C4" s="15" t="s">
        <v>78</v>
      </c>
      <c r="D4" s="15" t="s">
        <v>78</v>
      </c>
      <c r="F4" s="15" t="s">
        <v>78</v>
      </c>
      <c r="G4" s="15" t="s">
        <v>78</v>
      </c>
    </row>
    <row r="5" spans="1:7" ht="28.8" x14ac:dyDescent="0.3">
      <c r="A5" s="16" t="s">
        <v>79</v>
      </c>
      <c r="B5" s="16" t="s">
        <v>80</v>
      </c>
      <c r="C5" s="17">
        <v>22292717.800000001</v>
      </c>
      <c r="D5" s="17">
        <v>4778946.3636999996</v>
      </c>
      <c r="F5" s="17">
        <f>ROUND(C5,1)</f>
        <v>22292717.800000001</v>
      </c>
      <c r="G5" s="17">
        <f>ROUND(D5,1)</f>
        <v>4778946.4000000004</v>
      </c>
    </row>
    <row r="6" spans="1:7" ht="28.8" x14ac:dyDescent="0.3">
      <c r="A6" s="16" t="s">
        <v>81</v>
      </c>
      <c r="B6" s="16" t="s">
        <v>82</v>
      </c>
      <c r="C6" s="17">
        <v>4855241.2</v>
      </c>
      <c r="D6" s="17">
        <v>1286491.6647000001</v>
      </c>
      <c r="F6" s="17">
        <f t="shared" ref="F6:F49" si="0">ROUND(C6,1)</f>
        <v>4855241.2</v>
      </c>
      <c r="G6" s="17">
        <f t="shared" ref="G6:G49" si="1">ROUND(D6,1)</f>
        <v>1286491.7</v>
      </c>
    </row>
    <row r="7" spans="1:7" ht="28.8" x14ac:dyDescent="0.3">
      <c r="A7" s="16" t="s">
        <v>83</v>
      </c>
      <c r="B7" s="16" t="s">
        <v>84</v>
      </c>
      <c r="C7" s="17">
        <v>7898495.7000000002</v>
      </c>
      <c r="D7" s="17">
        <v>1662169.2363</v>
      </c>
      <c r="F7" s="17">
        <f t="shared" si="0"/>
        <v>7898495.7000000002</v>
      </c>
      <c r="G7" s="17">
        <f t="shared" si="1"/>
        <v>1662169.2</v>
      </c>
    </row>
    <row r="8" spans="1:7" ht="72" x14ac:dyDescent="0.3">
      <c r="A8" s="16" t="s">
        <v>85</v>
      </c>
      <c r="B8" s="16" t="s">
        <v>86</v>
      </c>
      <c r="C8" s="17">
        <v>3697894.9</v>
      </c>
      <c r="D8" s="17">
        <v>833899.43709999998</v>
      </c>
      <c r="F8" s="17">
        <f t="shared" si="0"/>
        <v>3697894.9</v>
      </c>
      <c r="G8" s="17">
        <f t="shared" si="1"/>
        <v>833899.4</v>
      </c>
    </row>
    <row r="9" spans="1:7" ht="28.8" x14ac:dyDescent="0.3">
      <c r="A9" s="16" t="s">
        <v>87</v>
      </c>
      <c r="B9" s="16" t="s">
        <v>88</v>
      </c>
      <c r="C9" s="17">
        <v>1595563.9</v>
      </c>
      <c r="D9" s="17">
        <v>347409.39689999999</v>
      </c>
      <c r="F9" s="17">
        <f t="shared" si="0"/>
        <v>1595563.9</v>
      </c>
      <c r="G9" s="17">
        <f t="shared" si="1"/>
        <v>347409.4</v>
      </c>
    </row>
    <row r="10" spans="1:7" x14ac:dyDescent="0.3">
      <c r="A10" s="16" t="s">
        <v>89</v>
      </c>
      <c r="B10" s="16" t="s">
        <v>90</v>
      </c>
      <c r="C10" s="17">
        <v>3289725.1</v>
      </c>
      <c r="D10" s="17">
        <v>419519.39970000001</v>
      </c>
      <c r="F10" s="17">
        <f t="shared" si="0"/>
        <v>3289725.1</v>
      </c>
      <c r="G10" s="17">
        <f t="shared" si="1"/>
        <v>419519.4</v>
      </c>
    </row>
    <row r="11" spans="1:7" ht="28.8" x14ac:dyDescent="0.3">
      <c r="A11" s="16" t="s">
        <v>91</v>
      </c>
      <c r="B11" s="16" t="s">
        <v>92</v>
      </c>
      <c r="C11" s="17">
        <v>104500.8</v>
      </c>
      <c r="D11" s="17">
        <v>24918.0229</v>
      </c>
      <c r="F11" s="17">
        <f t="shared" si="0"/>
        <v>104500.8</v>
      </c>
      <c r="G11" s="17">
        <f t="shared" si="1"/>
        <v>24918</v>
      </c>
    </row>
    <row r="12" spans="1:7" ht="72" x14ac:dyDescent="0.3">
      <c r="A12" s="16" t="s">
        <v>93</v>
      </c>
      <c r="B12" s="16" t="s">
        <v>94</v>
      </c>
      <c r="C12" s="17">
        <v>288.5</v>
      </c>
      <c r="D12" s="17">
        <v>66.9893</v>
      </c>
      <c r="F12" s="17">
        <f t="shared" si="0"/>
        <v>288.5</v>
      </c>
      <c r="G12" s="17">
        <f t="shared" si="1"/>
        <v>67</v>
      </c>
    </row>
    <row r="13" spans="1:7" ht="100.8" x14ac:dyDescent="0.3">
      <c r="A13" s="16" t="s">
        <v>95</v>
      </c>
      <c r="B13" s="16" t="s">
        <v>96</v>
      </c>
      <c r="C13" s="17">
        <v>198553</v>
      </c>
      <c r="D13" s="17">
        <v>65847.512700000007</v>
      </c>
      <c r="F13" s="17">
        <f t="shared" si="0"/>
        <v>198553</v>
      </c>
      <c r="G13" s="17">
        <f t="shared" si="1"/>
        <v>65847.5</v>
      </c>
    </row>
    <row r="14" spans="1:7" ht="43.2" x14ac:dyDescent="0.3">
      <c r="A14" s="16" t="s">
        <v>97</v>
      </c>
      <c r="B14" s="16" t="s">
        <v>98</v>
      </c>
      <c r="C14" s="17">
        <v>29461.7</v>
      </c>
      <c r="D14" s="17">
        <v>19263.306199999999</v>
      </c>
      <c r="F14" s="17">
        <f t="shared" si="0"/>
        <v>29461.7</v>
      </c>
      <c r="G14" s="17">
        <f t="shared" si="1"/>
        <v>19263.3</v>
      </c>
    </row>
    <row r="15" spans="1:7" ht="57.6" x14ac:dyDescent="0.3">
      <c r="A15" s="16" t="s">
        <v>99</v>
      </c>
      <c r="B15" s="16" t="s">
        <v>100</v>
      </c>
      <c r="C15" s="17">
        <v>19492.8</v>
      </c>
      <c r="D15" s="17">
        <v>5715.2833000000001</v>
      </c>
      <c r="F15" s="17">
        <f t="shared" si="0"/>
        <v>19492.8</v>
      </c>
      <c r="G15" s="17">
        <f t="shared" si="1"/>
        <v>5715.3</v>
      </c>
    </row>
    <row r="16" spans="1:7" ht="57.6" x14ac:dyDescent="0.3">
      <c r="A16" s="16" t="s">
        <v>101</v>
      </c>
      <c r="B16" s="16" t="s">
        <v>102</v>
      </c>
      <c r="C16" s="17">
        <v>92066.1</v>
      </c>
      <c r="D16" s="17">
        <v>16470.1862</v>
      </c>
      <c r="F16" s="17">
        <f t="shared" si="0"/>
        <v>92066.1</v>
      </c>
      <c r="G16" s="17">
        <f t="shared" si="1"/>
        <v>16470.2</v>
      </c>
    </row>
    <row r="17" spans="1:7" ht="28.8" x14ac:dyDescent="0.3">
      <c r="A17" s="16" t="s">
        <v>103</v>
      </c>
      <c r="B17" s="16" t="s">
        <v>104</v>
      </c>
      <c r="C17" s="17">
        <v>1020.9</v>
      </c>
      <c r="D17" s="17">
        <v>242.1</v>
      </c>
      <c r="F17" s="17">
        <f t="shared" si="0"/>
        <v>1020.9</v>
      </c>
      <c r="G17" s="17">
        <f t="shared" si="1"/>
        <v>242.1</v>
      </c>
    </row>
    <row r="18" spans="1:7" ht="28.8" x14ac:dyDescent="0.3">
      <c r="A18" s="16" t="s">
        <v>105</v>
      </c>
      <c r="B18" s="16" t="s">
        <v>106</v>
      </c>
      <c r="C18" s="17">
        <v>510409.1</v>
      </c>
      <c r="D18" s="17">
        <v>96883.572499999995</v>
      </c>
      <c r="F18" s="17">
        <f t="shared" si="0"/>
        <v>510409.1</v>
      </c>
      <c r="G18" s="17">
        <f t="shared" si="1"/>
        <v>96883.6</v>
      </c>
    </row>
    <row r="19" spans="1:7" ht="28.8" x14ac:dyDescent="0.3">
      <c r="A19" s="16" t="s">
        <v>107</v>
      </c>
      <c r="B19" s="16" t="s">
        <v>108</v>
      </c>
      <c r="C19" s="17">
        <v>4.0999999999999996</v>
      </c>
      <c r="D19" s="17">
        <v>50.255899999999997</v>
      </c>
      <c r="F19" s="17">
        <f t="shared" si="0"/>
        <v>4.0999999999999996</v>
      </c>
      <c r="G19" s="17">
        <f t="shared" si="1"/>
        <v>50.3</v>
      </c>
    </row>
    <row r="20" spans="1:7" ht="28.8" x14ac:dyDescent="0.3">
      <c r="A20" s="16" t="s">
        <v>109</v>
      </c>
      <c r="B20" s="16" t="s">
        <v>110</v>
      </c>
      <c r="C20" s="17">
        <v>11420417.772</v>
      </c>
      <c r="D20" s="17">
        <v>3040958.5299</v>
      </c>
      <c r="F20" s="17">
        <f t="shared" si="0"/>
        <v>11420417.800000001</v>
      </c>
      <c r="G20" s="17">
        <f t="shared" si="1"/>
        <v>3040958.5</v>
      </c>
    </row>
    <row r="21" spans="1:7" ht="28.8" x14ac:dyDescent="0.3">
      <c r="A21" s="16" t="s">
        <v>111</v>
      </c>
      <c r="B21" s="16" t="s">
        <v>112</v>
      </c>
      <c r="C21" s="17">
        <v>6355788.9000000004</v>
      </c>
      <c r="D21" s="17">
        <v>2022296</v>
      </c>
      <c r="F21" s="17">
        <f t="shared" si="0"/>
        <v>6355788.9000000004</v>
      </c>
      <c r="G21" s="17">
        <f t="shared" si="1"/>
        <v>2022296</v>
      </c>
    </row>
    <row r="22" spans="1:7" ht="72" x14ac:dyDescent="0.3">
      <c r="A22" s="16" t="s">
        <v>113</v>
      </c>
      <c r="B22" s="16" t="s">
        <v>114</v>
      </c>
      <c r="C22" s="17">
        <v>341771.2</v>
      </c>
      <c r="D22" s="17">
        <v>85443</v>
      </c>
      <c r="F22" s="17">
        <f t="shared" si="0"/>
        <v>341771.2</v>
      </c>
      <c r="G22" s="17">
        <f t="shared" si="1"/>
        <v>85443</v>
      </c>
    </row>
    <row r="23" spans="1:7" x14ac:dyDescent="0.3">
      <c r="A23" s="16" t="s">
        <v>115</v>
      </c>
      <c r="B23" s="16" t="s">
        <v>116</v>
      </c>
      <c r="C23" s="17">
        <v>33713135.571999997</v>
      </c>
      <c r="D23" s="17">
        <v>7819904.8936999999</v>
      </c>
      <c r="F23" s="17">
        <f t="shared" si="0"/>
        <v>33713135.600000001</v>
      </c>
      <c r="G23" s="17">
        <f t="shared" si="1"/>
        <v>7819904.9000000004</v>
      </c>
    </row>
    <row r="24" spans="1:7" ht="28.8" x14ac:dyDescent="0.3">
      <c r="A24" s="16" t="s">
        <v>117</v>
      </c>
      <c r="B24" s="16" t="s">
        <v>118</v>
      </c>
      <c r="C24" s="17">
        <v>1475555.8</v>
      </c>
      <c r="D24" s="17">
        <v>154013.3352</v>
      </c>
      <c r="F24" s="17">
        <f t="shared" si="0"/>
        <v>1475555.8</v>
      </c>
      <c r="G24" s="17">
        <f t="shared" si="1"/>
        <v>154013.29999999999</v>
      </c>
    </row>
    <row r="25" spans="1:7" x14ac:dyDescent="0.3">
      <c r="A25" s="16" t="s">
        <v>119</v>
      </c>
      <c r="B25" s="16" t="s">
        <v>120</v>
      </c>
      <c r="C25" s="17">
        <v>27462</v>
      </c>
      <c r="D25" s="17">
        <v>5769.1</v>
      </c>
      <c r="F25" s="17">
        <f t="shared" si="0"/>
        <v>27462</v>
      </c>
      <c r="G25" s="17">
        <f t="shared" si="1"/>
        <v>5769.1</v>
      </c>
    </row>
    <row r="26" spans="1:7" ht="57.6" x14ac:dyDescent="0.3">
      <c r="A26" s="16" t="s">
        <v>121</v>
      </c>
      <c r="B26" s="16" t="s">
        <v>122</v>
      </c>
      <c r="C26" s="17">
        <v>217403.9</v>
      </c>
      <c r="D26" s="17">
        <v>41172.030700000003</v>
      </c>
      <c r="F26" s="17">
        <f t="shared" si="0"/>
        <v>217403.9</v>
      </c>
      <c r="G26" s="17">
        <f t="shared" si="1"/>
        <v>41172</v>
      </c>
    </row>
    <row r="27" spans="1:7" ht="28.8" x14ac:dyDescent="0.3">
      <c r="A27" s="16" t="s">
        <v>123</v>
      </c>
      <c r="B27" s="16" t="s">
        <v>124</v>
      </c>
      <c r="C27" s="17">
        <v>5833363.7000000002</v>
      </c>
      <c r="D27" s="17">
        <v>661539.88320000004</v>
      </c>
      <c r="F27" s="17">
        <f t="shared" si="0"/>
        <v>5833363.7000000002</v>
      </c>
      <c r="G27" s="17">
        <f t="shared" si="1"/>
        <v>661539.9</v>
      </c>
    </row>
    <row r="28" spans="1:7" ht="28.8" x14ac:dyDescent="0.3">
      <c r="A28" s="16" t="s">
        <v>125</v>
      </c>
      <c r="B28" s="16" t="s">
        <v>126</v>
      </c>
      <c r="C28" s="17">
        <v>2196930.9</v>
      </c>
      <c r="D28" s="17">
        <v>351098.54379999998</v>
      </c>
      <c r="F28" s="17">
        <f t="shared" si="0"/>
        <v>2196930.9</v>
      </c>
      <c r="G28" s="17">
        <f t="shared" si="1"/>
        <v>351098.5</v>
      </c>
    </row>
    <row r="29" spans="1:7" x14ac:dyDescent="0.3">
      <c r="A29" s="16" t="s">
        <v>127</v>
      </c>
      <c r="B29" s="16" t="s">
        <v>128</v>
      </c>
      <c r="C29" s="17">
        <v>149825.5</v>
      </c>
      <c r="D29" s="17">
        <v>25950.922900000001</v>
      </c>
      <c r="F29" s="17">
        <f t="shared" si="0"/>
        <v>149825.5</v>
      </c>
      <c r="G29" s="17">
        <f t="shared" si="1"/>
        <v>25950.9</v>
      </c>
    </row>
    <row r="30" spans="1:7" x14ac:dyDescent="0.3">
      <c r="A30" s="16" t="s">
        <v>129</v>
      </c>
      <c r="B30" s="16" t="s">
        <v>130</v>
      </c>
      <c r="C30" s="17">
        <v>143423.79999999999</v>
      </c>
      <c r="D30" s="17">
        <v>79492.852599999998</v>
      </c>
      <c r="F30" s="17">
        <f t="shared" si="0"/>
        <v>143423.79999999999</v>
      </c>
      <c r="G30" s="17">
        <f t="shared" si="1"/>
        <v>79492.899999999994</v>
      </c>
    </row>
    <row r="31" spans="1:7" ht="28.8" x14ac:dyDescent="0.3">
      <c r="A31" s="16" t="s">
        <v>131</v>
      </c>
      <c r="B31" s="16" t="s">
        <v>132</v>
      </c>
      <c r="C31" s="17">
        <v>2697915.6</v>
      </c>
      <c r="D31" s="17">
        <v>127159.82980000001</v>
      </c>
      <c r="F31" s="17">
        <f t="shared" si="0"/>
        <v>2697915.6</v>
      </c>
      <c r="G31" s="17">
        <f t="shared" si="1"/>
        <v>127159.8</v>
      </c>
    </row>
    <row r="32" spans="1:7" ht="43.2" x14ac:dyDescent="0.3">
      <c r="A32" s="16" t="s">
        <v>133</v>
      </c>
      <c r="B32" s="16" t="s">
        <v>134</v>
      </c>
      <c r="C32" s="17">
        <v>1272141.2396</v>
      </c>
      <c r="D32" s="17">
        <v>116321.099</v>
      </c>
      <c r="F32" s="17">
        <f t="shared" si="0"/>
        <v>1272141.2</v>
      </c>
      <c r="G32" s="17">
        <f t="shared" si="1"/>
        <v>116321.1</v>
      </c>
    </row>
    <row r="33" spans="1:7" ht="28.8" x14ac:dyDescent="0.3">
      <c r="A33" s="16" t="s">
        <v>135</v>
      </c>
      <c r="B33" s="16" t="s">
        <v>136</v>
      </c>
      <c r="C33" s="17">
        <v>17732</v>
      </c>
      <c r="D33" s="17">
        <v>3280.7073999999998</v>
      </c>
      <c r="F33" s="17">
        <f t="shared" si="0"/>
        <v>17732</v>
      </c>
      <c r="G33" s="17">
        <f t="shared" si="1"/>
        <v>3280.7</v>
      </c>
    </row>
    <row r="34" spans="1:7" x14ac:dyDescent="0.3">
      <c r="A34" s="16" t="s">
        <v>137</v>
      </c>
      <c r="B34" s="16" t="s">
        <v>138</v>
      </c>
      <c r="C34" s="17">
        <v>10471872.199999999</v>
      </c>
      <c r="D34" s="17">
        <v>2288959.2357999999</v>
      </c>
      <c r="F34" s="17">
        <f t="shared" si="0"/>
        <v>10471872.199999999</v>
      </c>
      <c r="G34" s="17">
        <f t="shared" si="1"/>
        <v>2288959.2000000002</v>
      </c>
    </row>
    <row r="35" spans="1:7" ht="28.8" x14ac:dyDescent="0.3">
      <c r="A35" s="16" t="s">
        <v>139</v>
      </c>
      <c r="B35" s="16" t="s">
        <v>140</v>
      </c>
      <c r="C35" s="17">
        <v>498237.7</v>
      </c>
      <c r="D35" s="17">
        <v>89632.893299999996</v>
      </c>
      <c r="F35" s="17">
        <f t="shared" si="0"/>
        <v>498237.7</v>
      </c>
      <c r="G35" s="17">
        <f t="shared" si="1"/>
        <v>89632.9</v>
      </c>
    </row>
    <row r="36" spans="1:7" x14ac:dyDescent="0.3">
      <c r="A36" s="16" t="s">
        <v>141</v>
      </c>
      <c r="B36" s="16" t="s">
        <v>142</v>
      </c>
      <c r="C36" s="17">
        <v>6299285.5</v>
      </c>
      <c r="D36" s="17">
        <v>1546600.9</v>
      </c>
      <c r="F36" s="17">
        <f t="shared" si="0"/>
        <v>6299285.5</v>
      </c>
      <c r="G36" s="17">
        <f t="shared" si="1"/>
        <v>1546600.9</v>
      </c>
    </row>
    <row r="37" spans="1:7" x14ac:dyDescent="0.3">
      <c r="A37" s="16" t="s">
        <v>143</v>
      </c>
      <c r="B37" s="16" t="s">
        <v>144</v>
      </c>
      <c r="C37" s="17">
        <v>7811917.1720000003</v>
      </c>
      <c r="D37" s="17">
        <v>1767228.3540000001</v>
      </c>
      <c r="F37" s="17">
        <f t="shared" si="0"/>
        <v>7811917.2000000002</v>
      </c>
      <c r="G37" s="17">
        <f t="shared" si="1"/>
        <v>1767228.4</v>
      </c>
    </row>
    <row r="38" spans="1:7" ht="28.8" x14ac:dyDescent="0.3">
      <c r="A38" s="16" t="s">
        <v>145</v>
      </c>
      <c r="B38" s="16" t="s">
        <v>146</v>
      </c>
      <c r="C38" s="17">
        <v>474214</v>
      </c>
      <c r="D38" s="17">
        <v>41147.543400000002</v>
      </c>
      <c r="F38" s="17">
        <f t="shared" si="0"/>
        <v>474214</v>
      </c>
      <c r="G38" s="17">
        <f t="shared" si="1"/>
        <v>41147.5</v>
      </c>
    </row>
    <row r="39" spans="1:7" ht="28.8" x14ac:dyDescent="0.3">
      <c r="A39" s="16" t="s">
        <v>147</v>
      </c>
      <c r="B39" s="16" t="s">
        <v>148</v>
      </c>
      <c r="C39" s="17">
        <v>91851.3</v>
      </c>
      <c r="D39" s="17">
        <v>19073.864699999998</v>
      </c>
      <c r="F39" s="17">
        <f t="shared" si="0"/>
        <v>91851.3</v>
      </c>
      <c r="G39" s="17">
        <f t="shared" si="1"/>
        <v>19073.900000000001</v>
      </c>
    </row>
    <row r="40" spans="1:7" ht="43.2" x14ac:dyDescent="0.3">
      <c r="A40" s="16" t="s">
        <v>149</v>
      </c>
      <c r="B40" s="16" t="s">
        <v>150</v>
      </c>
      <c r="C40" s="17">
        <v>510000</v>
      </c>
      <c r="D40" s="17">
        <v>64505.481699999997</v>
      </c>
      <c r="F40" s="17">
        <f t="shared" si="0"/>
        <v>510000</v>
      </c>
      <c r="G40" s="17">
        <f t="shared" si="1"/>
        <v>64505.5</v>
      </c>
    </row>
    <row r="41" spans="1:7" ht="100.8" x14ac:dyDescent="0.3">
      <c r="A41" s="16" t="s">
        <v>151</v>
      </c>
      <c r="B41" s="16" t="s">
        <v>152</v>
      </c>
      <c r="C41" s="17">
        <v>987911.7</v>
      </c>
      <c r="D41" s="17">
        <v>243828.3</v>
      </c>
      <c r="F41" s="17">
        <f t="shared" si="0"/>
        <v>987911.7</v>
      </c>
      <c r="G41" s="17">
        <f t="shared" si="1"/>
        <v>243828.3</v>
      </c>
    </row>
    <row r="42" spans="1:7" ht="86.4" x14ac:dyDescent="0.3">
      <c r="A42" s="16" t="s">
        <v>153</v>
      </c>
      <c r="B42" s="16" t="s">
        <v>154</v>
      </c>
      <c r="C42" s="17">
        <v>153815.70000000001</v>
      </c>
      <c r="D42" s="17">
        <v>38454</v>
      </c>
      <c r="F42" s="17">
        <f t="shared" si="0"/>
        <v>153815.70000000001</v>
      </c>
      <c r="G42" s="17">
        <f t="shared" si="1"/>
        <v>38454</v>
      </c>
    </row>
    <row r="43" spans="1:7" x14ac:dyDescent="0.3">
      <c r="A43" s="16" t="s">
        <v>155</v>
      </c>
      <c r="B43" s="16" t="s">
        <v>156</v>
      </c>
      <c r="C43" s="17">
        <v>412095.5</v>
      </c>
      <c r="D43" s="17">
        <v>104523.9</v>
      </c>
      <c r="F43" s="17">
        <f t="shared" si="0"/>
        <v>412095.5</v>
      </c>
      <c r="G43" s="17">
        <f t="shared" si="1"/>
        <v>104523.9</v>
      </c>
    </row>
    <row r="44" spans="1:7" ht="43.2" x14ac:dyDescent="0.3">
      <c r="A44" s="16" t="s">
        <v>157</v>
      </c>
      <c r="B44" s="16" t="s">
        <v>158</v>
      </c>
      <c r="C44" s="17">
        <v>422000.5</v>
      </c>
      <c r="D44" s="17">
        <v>100850.4</v>
      </c>
      <c r="F44" s="17">
        <f t="shared" si="0"/>
        <v>422000.5</v>
      </c>
      <c r="G44" s="17">
        <f t="shared" si="1"/>
        <v>100850.4</v>
      </c>
    </row>
    <row r="45" spans="1:7" x14ac:dyDescent="0.3">
      <c r="A45" s="16" t="s">
        <v>159</v>
      </c>
      <c r="B45" s="16" t="s">
        <v>160</v>
      </c>
      <c r="C45" s="17">
        <v>35988948.211599998</v>
      </c>
      <c r="D45" s="17">
        <v>7043072.6733999997</v>
      </c>
      <c r="F45" s="17">
        <f t="shared" si="0"/>
        <v>35988948.200000003</v>
      </c>
      <c r="G45" s="17">
        <f t="shared" si="1"/>
        <v>7043072.7000000002</v>
      </c>
    </row>
    <row r="46" spans="1:7" ht="86.4" x14ac:dyDescent="0.3">
      <c r="A46" s="16" t="s">
        <v>161</v>
      </c>
      <c r="B46" s="16" t="s">
        <v>162</v>
      </c>
      <c r="C46" s="17">
        <v>60000</v>
      </c>
      <c r="D46" s="17">
        <v>22600</v>
      </c>
      <c r="F46" s="17">
        <f t="shared" si="0"/>
        <v>60000</v>
      </c>
      <c r="G46" s="17">
        <f t="shared" si="1"/>
        <v>22600</v>
      </c>
    </row>
    <row r="47" spans="1:7" ht="86.4" x14ac:dyDescent="0.3">
      <c r="A47" s="16" t="s">
        <v>161</v>
      </c>
      <c r="B47" s="16" t="s">
        <v>163</v>
      </c>
      <c r="C47" s="17">
        <v>-450000</v>
      </c>
      <c r="D47" s="17">
        <v>-225000</v>
      </c>
      <c r="F47" s="17">
        <f t="shared" si="0"/>
        <v>-450000</v>
      </c>
      <c r="G47" s="17">
        <f t="shared" si="1"/>
        <v>-225000</v>
      </c>
    </row>
    <row r="48" spans="1:7" x14ac:dyDescent="0.3">
      <c r="A48" s="16" t="s">
        <v>161</v>
      </c>
      <c r="B48" s="16" t="s">
        <v>164</v>
      </c>
      <c r="C48" s="17">
        <v>13613.6396</v>
      </c>
      <c r="D48" s="17">
        <v>505702.58399999997</v>
      </c>
      <c r="F48" s="17">
        <f t="shared" si="0"/>
        <v>13613.6</v>
      </c>
      <c r="G48" s="17">
        <f t="shared" si="1"/>
        <v>505702.6</v>
      </c>
    </row>
    <row r="49" spans="1:7" x14ac:dyDescent="0.3">
      <c r="A49" s="16" t="s">
        <v>161</v>
      </c>
      <c r="B49" s="16" t="s">
        <v>165</v>
      </c>
      <c r="C49" s="17">
        <v>2275812.6395999999</v>
      </c>
      <c r="D49" s="17">
        <v>-776832.22019999998</v>
      </c>
      <c r="F49" s="17">
        <f t="shared" si="0"/>
        <v>2275812.6</v>
      </c>
      <c r="G49" s="17">
        <f t="shared" si="1"/>
        <v>-776832.2</v>
      </c>
    </row>
  </sheetData>
  <mergeCells count="2">
    <mergeCell ref="A2:A4"/>
    <mergeCell ref="B2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2016-07-22T11:56:27Z</dcterms:modified>
</cp:coreProperties>
</file>